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dmg365.sharepoint.com/sites/JUDS/Documentos Compartilhados/General/01 - LICITAÇÕES/Fase externa/Editais 2025/13-2025 - PE - Plataforma Low-Code/"/>
    </mc:Choice>
  </mc:AlternateContent>
  <xr:revisionPtr revIDLastSave="160" documentId="8_{9A87AE98-382A-4CB5-BCD5-72D0B64CD618}" xr6:coauthVersionLast="47" xr6:coauthVersionMax="47" xr10:uidLastSave="{FFCFD5D4-CBAC-46B5-AECB-519DE7280DD0}"/>
  <bookViews>
    <workbookView xWindow="-120" yWindow="-120" windowWidth="29040" windowHeight="15840" xr2:uid="{1E25F773-08A4-459F-90F8-007481B9DC1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G9" i="1"/>
  <c r="G10" i="1"/>
  <c r="G11" i="1"/>
  <c r="G14" i="1"/>
  <c r="G15" i="1"/>
  <c r="H15" i="1" s="1"/>
  <c r="G19" i="1"/>
  <c r="G20" i="1"/>
  <c r="H20" i="1" s="1"/>
  <c r="G21" i="1"/>
  <c r="H21" i="1" s="1"/>
  <c r="G22" i="1"/>
  <c r="H22" i="1" s="1"/>
  <c r="G23" i="1"/>
  <c r="H23" i="1" s="1"/>
  <c r="G24" i="1"/>
  <c r="H24" i="1" s="1"/>
  <c r="G25" i="1"/>
  <c r="H25" i="1" s="1"/>
  <c r="G26" i="1"/>
  <c r="H26" i="1" s="1"/>
  <c r="G27" i="1"/>
  <c r="H27" i="1" s="1"/>
  <c r="G3" i="1"/>
  <c r="F31" i="1" s="1"/>
  <c r="H19" i="1" l="1"/>
  <c r="G29" i="1"/>
  <c r="G28" i="1"/>
  <c r="G17" i="1"/>
  <c r="G16" i="1"/>
  <c r="G7" i="1"/>
  <c r="H14" i="1"/>
  <c r="G12" i="1"/>
  <c r="G4" i="1"/>
</calcChain>
</file>

<file path=xl/sharedStrings.xml><?xml version="1.0" encoding="utf-8"?>
<sst xmlns="http://schemas.openxmlformats.org/spreadsheetml/2006/main" count="42" uniqueCount="37">
  <si>
    <t>Item</t>
  </si>
  <si>
    <t>Descrição</t>
  </si>
  <si>
    <t>Recorrência</t>
  </si>
  <si>
    <t>Serviço de instalação</t>
  </si>
  <si>
    <t xml:space="preserve">SEM RECORRÊNCIA </t>
  </si>
  <si>
    <t>Horas técnicas totais, conforme necessidade do BDMG e mediante emissão de Ordens de Serviço.</t>
  </si>
  <si>
    <t xml:space="preserve">Em 05 (cinco) anos de vigência contratual </t>
  </si>
  <si>
    <t>Treinamento online de administração da plataforma</t>
  </si>
  <si>
    <t>Treinamentos online em desenvolvimento na plataforma, nível iniciante</t>
  </si>
  <si>
    <t>Treinamentos online em desenvolvimento na plataforma, nível avançado</t>
  </si>
  <si>
    <t>Licenciamento por subscrição da plataforma low-code para desenvolvimento de aplicações ilimitadas (web e mobile nativo) de alta performance, contemplando licença para 150 usuários desenvolvedores e 100 de licenças usuários internos de aplicação</t>
  </si>
  <si>
    <t>mensal</t>
  </si>
  <si>
    <t>Serviço de suporte técnico da plataforma low-code em regime 24 x 7 (24 horas, 7 dias da semana) e atualização de versões</t>
  </si>
  <si>
    <t>Licença de usuários internos - Faixa 01 (de 101 a 400)</t>
  </si>
  <si>
    <t>Licença de usuário interno - Faixa 02 (de 401 a 700)</t>
  </si>
  <si>
    <t>Licença de usuário interno - Faixa 03 (de 701 a 1.000)</t>
  </si>
  <si>
    <t>Licença de usuários externos - Faixa 01 (de 1 a 50.000)</t>
  </si>
  <si>
    <t>Licença de usuários externos - Faixa 02 (de 50.001 a 100.000)</t>
  </si>
  <si>
    <t>Licença de usuários externos - Faixa 03 (de 100.001 a 150.000)</t>
  </si>
  <si>
    <t>Licença de usuários externos - Faixa 04 (de 150.001 a 200.000)</t>
  </si>
  <si>
    <t>Licença de usuários externos - Faixa 05 (de 200.001 a 250.000)</t>
  </si>
  <si>
    <t>Licença de usuários externos - Faixa 06 (de 250.001 a 300.000)</t>
  </si>
  <si>
    <t>Quantidade
(A)</t>
  </si>
  <si>
    <t>Multiplicador conforme a recorrência
(B)</t>
  </si>
  <si>
    <t>Preço total
(A x B x C)</t>
  </si>
  <si>
    <t>NÃO SE APLICA - valor ofertado se refere à vigência de 05 (cinco) anos da contratação</t>
  </si>
  <si>
    <t>Preço unitário
(C)  - ofertado em duas casas decimais</t>
  </si>
  <si>
    <t>Preço em doze meses de vigência contratual
(A x B x C) / 5</t>
  </si>
  <si>
    <r>
      <t xml:space="preserve">Valor total máximo ofertado pelo do item 1 - </t>
    </r>
    <r>
      <rPr>
        <b/>
        <sz val="14"/>
        <color theme="1"/>
        <rFont val="Aptos Narrow"/>
        <family val="2"/>
      </rPr>
      <t>∑</t>
    </r>
    <r>
      <rPr>
        <b/>
        <sz val="16.8"/>
        <color theme="1"/>
        <rFont val="Calibri"/>
        <family val="2"/>
      </rPr>
      <t xml:space="preserve"> </t>
    </r>
    <r>
      <rPr>
        <b/>
        <sz val="14"/>
        <color theme="1"/>
        <rFont val="Calibri"/>
        <family val="2"/>
      </rPr>
      <t>(A x B x C):</t>
    </r>
  </si>
  <si>
    <t>Valor total máximo ofertado pelo do item 2 - ∑ (A x B x C):</t>
  </si>
  <si>
    <t>Valor total máximo ofertado pelo do item 3 - ∑ (A x B x C):</t>
  </si>
  <si>
    <t>Valor total máximo ofertado pelo do item 4  - ∑ (A x B x C):</t>
  </si>
  <si>
    <t>Valor total máximo ofertado pelo do item 4 para doze meses de contratação - ∑ [ (A x B x C) / 5 ]:</t>
  </si>
  <si>
    <r>
      <t xml:space="preserve">VALOR GLOBAL OFERTADO - </t>
    </r>
    <r>
      <rPr>
        <b/>
        <sz val="16"/>
        <color theme="1"/>
        <rFont val="Aptos Narrow"/>
        <family val="2"/>
      </rPr>
      <t xml:space="preserve">∑ [ </t>
    </r>
    <r>
      <rPr>
        <b/>
        <sz val="16"/>
        <color theme="1"/>
        <rFont val="Aptos Narrow"/>
        <family val="2"/>
        <scheme val="minor"/>
      </rPr>
      <t xml:space="preserve">(A x B x C) ] :
 </t>
    </r>
    <r>
      <rPr>
        <b/>
        <sz val="16"/>
        <color rgb="FFFF0000"/>
        <rFont val="Aptos Narrow"/>
        <family val="2"/>
        <scheme val="minor"/>
      </rPr>
      <t>(A SER INSERIDO NO FORMULÁRIO ELETRÔNICO DE PROPOSTA  DO COMPRAS MG)</t>
    </r>
    <r>
      <rPr>
        <b/>
        <sz val="16"/>
        <color theme="1"/>
        <rFont val="Aptos Narrow"/>
        <family val="2"/>
        <scheme val="minor"/>
      </rPr>
      <t xml:space="preserve"> </t>
    </r>
  </si>
  <si>
    <r>
      <rPr>
        <b/>
        <sz val="22"/>
        <color rgb="FFFF0000"/>
        <rFont val="Aptos Narrow"/>
        <family val="2"/>
        <scheme val="minor"/>
      </rPr>
      <t>ATENÇÃO:</t>
    </r>
    <r>
      <rPr>
        <b/>
        <sz val="22"/>
        <color theme="1"/>
        <rFont val="Aptos Narrow"/>
        <family val="2"/>
        <scheme val="minor"/>
      </rPr>
      <t xml:space="preserve"> preecha somente as células destacadas em amarelo.</t>
    </r>
  </si>
  <si>
    <t>Valor total máximo ofertado pelo do item 5 para doze meses de contratação - ∑ [ (A x B x C) / 5 ]:</t>
  </si>
  <si>
    <t>Valor total máximo ofertado pelo do item 5  - ∑ (A x B x C):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</si>
</sst>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R$&quot;\ #,##0.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theme="1"/>
      <name val="Aptos Narrow"/>
      <family val="2"/>
    </font>
    <font>
      <b/>
      <sz val="14"/>
      <color theme="1"/>
      <name val="Calibri"/>
      <family val="2"/>
    </font>
    <font>
      <b/>
      <sz val="14"/>
      <color theme="1"/>
      <name val="Aptos Narrow"/>
      <family val="2"/>
      <scheme val="minor"/>
    </font>
    <font>
      <b/>
      <sz val="16.8"/>
      <color theme="1"/>
      <name val="Calibri"/>
      <family val="2"/>
    </font>
    <font>
      <b/>
      <sz val="14"/>
      <color theme="1"/>
      <name val="Aptos Narrow"/>
      <family val="2"/>
    </font>
    <font>
      <b/>
      <sz val="16"/>
      <color rgb="FFFF0000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22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 wrapText="1"/>
    </xf>
    <xf numFmtId="168" fontId="1" fillId="0" borderId="5" xfId="0" applyNumberFormat="1" applyFont="1" applyFill="1" applyBorder="1" applyAlignment="1">
      <alignment horizontal="center" vertical="center" wrapText="1"/>
    </xf>
    <xf numFmtId="168" fontId="1" fillId="0" borderId="10" xfId="0" applyNumberFormat="1" applyFont="1" applyFill="1" applyBorder="1" applyAlignment="1">
      <alignment horizontal="center" vertical="center" wrapText="1"/>
    </xf>
    <xf numFmtId="168" fontId="1" fillId="0" borderId="1" xfId="0" applyNumberFormat="1" applyFont="1" applyFill="1" applyBorder="1" applyAlignment="1">
      <alignment horizontal="center" vertical="center" wrapText="1"/>
    </xf>
    <xf numFmtId="168" fontId="1" fillId="0" borderId="15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68" fontId="1" fillId="0" borderId="0" xfId="0" applyNumberFormat="1" applyFont="1" applyFill="1" applyBorder="1" applyAlignment="1">
      <alignment horizontal="center" vertical="center" wrapText="1"/>
    </xf>
    <xf numFmtId="168" fontId="1" fillId="0" borderId="27" xfId="0" applyNumberFormat="1" applyFont="1" applyFill="1" applyBorder="1" applyAlignment="1">
      <alignment horizontal="center" vertical="center" wrapText="1"/>
    </xf>
    <xf numFmtId="168" fontId="1" fillId="0" borderId="29" xfId="0" applyNumberFormat="1" applyFont="1" applyFill="1" applyBorder="1" applyAlignment="1">
      <alignment horizontal="center" vertical="center" wrapText="1"/>
    </xf>
    <xf numFmtId="168" fontId="1" fillId="0" borderId="28" xfId="0" applyNumberFormat="1" applyFont="1" applyFill="1" applyBorder="1" applyAlignment="1">
      <alignment horizontal="center" vertical="center" wrapText="1"/>
    </xf>
    <xf numFmtId="168" fontId="0" fillId="0" borderId="23" xfId="0" applyNumberFormat="1" applyBorder="1" applyAlignment="1">
      <alignment horizontal="center" vertical="center"/>
    </xf>
    <xf numFmtId="168" fontId="0" fillId="0" borderId="24" xfId="0" applyNumberFormat="1" applyBorder="1" applyAlignment="1">
      <alignment horizontal="center" vertical="center"/>
    </xf>
    <xf numFmtId="168" fontId="0" fillId="0" borderId="25" xfId="0" applyNumberFormat="1" applyBorder="1" applyAlignment="1">
      <alignment horizontal="center" vertical="center"/>
    </xf>
    <xf numFmtId="168" fontId="0" fillId="0" borderId="0" xfId="0" applyNumberFormat="1"/>
    <xf numFmtId="168" fontId="4" fillId="0" borderId="30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6" fillId="0" borderId="31" xfId="0" applyFont="1" applyBorder="1" applyAlignment="1">
      <alignment horizontal="right" vertical="center" wrapText="1"/>
    </xf>
    <xf numFmtId="0" fontId="7" fillId="0" borderId="31" xfId="0" applyFont="1" applyBorder="1" applyAlignment="1">
      <alignment horizontal="right" vertical="center" wrapText="1"/>
    </xf>
    <xf numFmtId="168" fontId="7" fillId="0" borderId="31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168" fontId="7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 indent="2"/>
    </xf>
    <xf numFmtId="0" fontId="4" fillId="0" borderId="13" xfId="0" applyFont="1" applyBorder="1" applyAlignment="1">
      <alignment horizontal="right" vertical="center" wrapText="1" indent="2"/>
    </xf>
    <xf numFmtId="168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168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168" fontId="1" fillId="2" borderId="28" xfId="0" applyNumberFormat="1" applyFont="1" applyFill="1" applyBorder="1" applyAlignment="1" applyProtection="1">
      <alignment horizontal="center" vertical="center" wrapText="1"/>
      <protection locked="0"/>
    </xf>
    <xf numFmtId="168" fontId="1" fillId="2" borderId="29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9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124C9-3887-4836-9CFD-9699519441E0}">
  <dimension ref="A1:H33"/>
  <sheetViews>
    <sheetView showGridLines="0" tabSelected="1" zoomScale="120" zoomScaleNormal="120" workbookViewId="0">
      <selection activeCell="F3" sqref="F3"/>
    </sheetView>
  </sheetViews>
  <sheetFormatPr defaultRowHeight="15" x14ac:dyDescent="0.25"/>
  <cols>
    <col min="2" max="2" width="85.28515625" customWidth="1"/>
    <col min="3" max="3" width="14.42578125" customWidth="1"/>
    <col min="4" max="4" width="24" customWidth="1"/>
    <col min="5" max="5" width="12.85546875" bestFit="1" customWidth="1"/>
    <col min="6" max="6" width="16.140625" customWidth="1"/>
    <col min="7" max="7" width="18" customWidth="1"/>
    <col min="8" max="8" width="37.140625" customWidth="1"/>
  </cols>
  <sheetData>
    <row r="1" spans="1:8" ht="58.5" customHeight="1" x14ac:dyDescent="0.25">
      <c r="A1" s="61" t="s">
        <v>34</v>
      </c>
      <c r="B1" s="61"/>
      <c r="C1" s="61"/>
      <c r="D1" s="61"/>
      <c r="E1" s="61"/>
      <c r="F1" s="61"/>
      <c r="G1" s="61"/>
      <c r="H1" s="61"/>
    </row>
    <row r="2" spans="1:8" ht="60.75" thickBot="1" x14ac:dyDescent="0.3">
      <c r="A2" s="7" t="s">
        <v>0</v>
      </c>
      <c r="B2" s="7" t="s">
        <v>1</v>
      </c>
      <c r="C2" s="7" t="s">
        <v>22</v>
      </c>
      <c r="D2" s="7" t="s">
        <v>2</v>
      </c>
      <c r="E2" s="7" t="s">
        <v>23</v>
      </c>
      <c r="F2" s="7" t="s">
        <v>26</v>
      </c>
      <c r="G2" s="7" t="s">
        <v>24</v>
      </c>
      <c r="H2" s="20" t="s">
        <v>27</v>
      </c>
    </row>
    <row r="3" spans="1:8" ht="45.75" thickBot="1" x14ac:dyDescent="0.3">
      <c r="A3" s="8">
        <v>1</v>
      </c>
      <c r="B3" s="11" t="s">
        <v>3</v>
      </c>
      <c r="C3" s="9">
        <v>1</v>
      </c>
      <c r="D3" s="9" t="s">
        <v>4</v>
      </c>
      <c r="E3" s="9">
        <v>1</v>
      </c>
      <c r="F3" s="57"/>
      <c r="G3" s="27">
        <f>C3*E3*F3</f>
        <v>0</v>
      </c>
      <c r="H3" s="10" t="s">
        <v>25</v>
      </c>
    </row>
    <row r="4" spans="1:8" ht="30" customHeight="1" x14ac:dyDescent="0.25">
      <c r="A4" s="1"/>
      <c r="B4" s="2"/>
      <c r="C4" s="47" t="s">
        <v>28</v>
      </c>
      <c r="D4" s="48"/>
      <c r="E4" s="48"/>
      <c r="F4" s="48"/>
      <c r="G4" s="49">
        <f>G3</f>
        <v>0</v>
      </c>
      <c r="H4" s="50"/>
    </row>
    <row r="5" spans="1:8" ht="10.5" customHeight="1" thickBot="1" x14ac:dyDescent="0.3">
      <c r="A5" s="1"/>
      <c r="B5" s="2"/>
      <c r="C5" s="1"/>
      <c r="D5" s="1"/>
      <c r="E5" s="1"/>
      <c r="F5" s="1"/>
      <c r="G5" s="33"/>
      <c r="H5" s="44"/>
    </row>
    <row r="6" spans="1:8" ht="45.75" thickBot="1" x14ac:dyDescent="0.3">
      <c r="A6" s="8">
        <v>2</v>
      </c>
      <c r="B6" s="11" t="s">
        <v>5</v>
      </c>
      <c r="C6" s="13">
        <v>3000</v>
      </c>
      <c r="D6" s="9" t="s">
        <v>6</v>
      </c>
      <c r="E6" s="9">
        <v>1</v>
      </c>
      <c r="F6" s="57"/>
      <c r="G6" s="27">
        <f t="shared" ref="G6:G27" si="0">C6*E6*F6</f>
        <v>0</v>
      </c>
      <c r="H6" s="10" t="s">
        <v>25</v>
      </c>
    </row>
    <row r="7" spans="1:8" ht="30" customHeight="1" x14ac:dyDescent="0.25">
      <c r="A7" s="1"/>
      <c r="B7" s="2"/>
      <c r="C7" s="47" t="s">
        <v>29</v>
      </c>
      <c r="D7" s="48"/>
      <c r="E7" s="48"/>
      <c r="F7" s="48"/>
      <c r="G7" s="49">
        <f>G6</f>
        <v>0</v>
      </c>
      <c r="H7" s="46"/>
    </row>
    <row r="8" spans="1:8" ht="10.5" customHeight="1" thickBot="1" x14ac:dyDescent="0.3"/>
    <row r="9" spans="1:8" ht="22.5" customHeight="1" x14ac:dyDescent="0.25">
      <c r="A9" s="21">
        <v>3</v>
      </c>
      <c r="B9" s="14" t="s">
        <v>7</v>
      </c>
      <c r="C9" s="15">
        <v>1</v>
      </c>
      <c r="D9" s="16" t="s">
        <v>6</v>
      </c>
      <c r="E9" s="15">
        <v>1</v>
      </c>
      <c r="F9" s="58"/>
      <c r="G9" s="28">
        <f t="shared" si="0"/>
        <v>0</v>
      </c>
      <c r="H9" s="31" t="s">
        <v>25</v>
      </c>
    </row>
    <row r="10" spans="1:8" ht="22.5" customHeight="1" x14ac:dyDescent="0.25">
      <c r="A10" s="22"/>
      <c r="B10" s="12" t="s">
        <v>8</v>
      </c>
      <c r="C10" s="3">
        <v>4</v>
      </c>
      <c r="D10" s="6"/>
      <c r="E10" s="3">
        <v>1</v>
      </c>
      <c r="F10" s="59"/>
      <c r="G10" s="29">
        <f t="shared" si="0"/>
        <v>0</v>
      </c>
      <c r="H10" s="32"/>
    </row>
    <row r="11" spans="1:8" ht="22.5" customHeight="1" thickBot="1" x14ac:dyDescent="0.3">
      <c r="A11" s="23"/>
      <c r="B11" s="17" t="s">
        <v>9</v>
      </c>
      <c r="C11" s="18">
        <v>4</v>
      </c>
      <c r="D11" s="19"/>
      <c r="E11" s="18">
        <v>1</v>
      </c>
      <c r="F11" s="60"/>
      <c r="G11" s="30">
        <f t="shared" si="0"/>
        <v>0</v>
      </c>
      <c r="H11" s="45"/>
    </row>
    <row r="12" spans="1:8" ht="30" customHeight="1" x14ac:dyDescent="0.25">
      <c r="A12" s="44"/>
      <c r="B12" s="2"/>
      <c r="C12" s="47" t="s">
        <v>30</v>
      </c>
      <c r="D12" s="48"/>
      <c r="E12" s="48"/>
      <c r="F12" s="48"/>
      <c r="G12" s="49">
        <f>SUM(G9:G11)</f>
        <v>0</v>
      </c>
      <c r="H12" s="50"/>
    </row>
    <row r="13" spans="1:8" ht="10.5" customHeight="1" thickBot="1" x14ac:dyDescent="0.3"/>
    <row r="14" spans="1:8" ht="45" x14ac:dyDescent="0.25">
      <c r="A14" s="21">
        <v>4</v>
      </c>
      <c r="B14" s="14" t="s">
        <v>10</v>
      </c>
      <c r="C14" s="15">
        <v>1</v>
      </c>
      <c r="D14" s="15" t="s">
        <v>11</v>
      </c>
      <c r="E14" s="15">
        <v>60</v>
      </c>
      <c r="F14" s="58"/>
      <c r="G14" s="34">
        <f t="shared" si="0"/>
        <v>0</v>
      </c>
      <c r="H14" s="37">
        <f>G14/5</f>
        <v>0</v>
      </c>
    </row>
    <row r="15" spans="1:8" ht="30.75" thickBot="1" x14ac:dyDescent="0.3">
      <c r="A15" s="23"/>
      <c r="B15" s="17" t="s">
        <v>12</v>
      </c>
      <c r="C15" s="18">
        <v>1</v>
      </c>
      <c r="D15" s="18" t="s">
        <v>11</v>
      </c>
      <c r="E15" s="18">
        <v>60</v>
      </c>
      <c r="F15" s="60"/>
      <c r="G15" s="35">
        <f t="shared" si="0"/>
        <v>0</v>
      </c>
      <c r="H15" s="38">
        <f t="shared" ref="H15:H27" si="1">G15/5</f>
        <v>0</v>
      </c>
    </row>
    <row r="16" spans="1:8" ht="30" customHeight="1" x14ac:dyDescent="0.25">
      <c r="A16" s="44"/>
      <c r="B16" s="47" t="s">
        <v>31</v>
      </c>
      <c r="C16" s="48"/>
      <c r="D16" s="48"/>
      <c r="E16" s="48"/>
      <c r="F16" s="48"/>
      <c r="G16" s="52">
        <f>SUM(G14:G15)</f>
        <v>0</v>
      </c>
      <c r="H16" s="53"/>
    </row>
    <row r="17" spans="1:8" ht="30" customHeight="1" x14ac:dyDescent="0.25">
      <c r="A17" s="44"/>
      <c r="B17" s="51" t="s">
        <v>32</v>
      </c>
      <c r="C17" s="54"/>
      <c r="D17" s="54"/>
      <c r="E17" s="54"/>
      <c r="F17" s="54"/>
      <c r="G17" s="52">
        <f>SUM(G14:G15)/5</f>
        <v>0</v>
      </c>
      <c r="H17" s="53"/>
    </row>
    <row r="18" spans="1:8" ht="10.5" customHeight="1" thickBot="1" x14ac:dyDescent="0.3"/>
    <row r="19" spans="1:8" ht="17.25" customHeight="1" x14ac:dyDescent="0.25">
      <c r="A19" s="21">
        <v>5</v>
      </c>
      <c r="B19" s="14" t="s">
        <v>13</v>
      </c>
      <c r="C19" s="24">
        <v>300</v>
      </c>
      <c r="D19" s="25" t="s">
        <v>11</v>
      </c>
      <c r="E19" s="15">
        <v>60</v>
      </c>
      <c r="F19" s="58"/>
      <c r="G19" s="34">
        <f t="shared" si="0"/>
        <v>0</v>
      </c>
      <c r="H19" s="37">
        <f t="shared" si="1"/>
        <v>0</v>
      </c>
    </row>
    <row r="20" spans="1:8" ht="17.25" customHeight="1" x14ac:dyDescent="0.25">
      <c r="A20" s="22"/>
      <c r="B20" s="12" t="s">
        <v>14</v>
      </c>
      <c r="C20" s="4">
        <v>300</v>
      </c>
      <c r="D20" s="6"/>
      <c r="E20" s="3">
        <v>60</v>
      </c>
      <c r="F20" s="59"/>
      <c r="G20" s="36">
        <f t="shared" si="0"/>
        <v>0</v>
      </c>
      <c r="H20" s="39">
        <f t="shared" si="1"/>
        <v>0</v>
      </c>
    </row>
    <row r="21" spans="1:8" ht="17.25" customHeight="1" x14ac:dyDescent="0.25">
      <c r="A21" s="22"/>
      <c r="B21" s="12" t="s">
        <v>15</v>
      </c>
      <c r="C21" s="4">
        <v>300</v>
      </c>
      <c r="D21" s="6"/>
      <c r="E21" s="3">
        <v>60</v>
      </c>
      <c r="F21" s="59"/>
      <c r="G21" s="36">
        <f t="shared" si="0"/>
        <v>0</v>
      </c>
      <c r="H21" s="39">
        <f t="shared" si="1"/>
        <v>0</v>
      </c>
    </row>
    <row r="22" spans="1:8" ht="17.25" customHeight="1" x14ac:dyDescent="0.25">
      <c r="A22" s="22"/>
      <c r="B22" s="12" t="s">
        <v>16</v>
      </c>
      <c r="C22" s="5">
        <v>50000</v>
      </c>
      <c r="D22" s="6"/>
      <c r="E22" s="3">
        <v>60</v>
      </c>
      <c r="F22" s="59"/>
      <c r="G22" s="36">
        <f t="shared" si="0"/>
        <v>0</v>
      </c>
      <c r="H22" s="39">
        <f t="shared" si="1"/>
        <v>0</v>
      </c>
    </row>
    <row r="23" spans="1:8" ht="17.25" customHeight="1" x14ac:dyDescent="0.25">
      <c r="A23" s="22"/>
      <c r="B23" s="12" t="s">
        <v>17</v>
      </c>
      <c r="C23" s="5">
        <v>50000</v>
      </c>
      <c r="D23" s="6"/>
      <c r="E23" s="3">
        <v>60</v>
      </c>
      <c r="F23" s="59"/>
      <c r="G23" s="36">
        <f t="shared" si="0"/>
        <v>0</v>
      </c>
      <c r="H23" s="39">
        <f t="shared" si="1"/>
        <v>0</v>
      </c>
    </row>
    <row r="24" spans="1:8" ht="17.25" customHeight="1" x14ac:dyDescent="0.25">
      <c r="A24" s="22"/>
      <c r="B24" s="12" t="s">
        <v>18</v>
      </c>
      <c r="C24" s="5">
        <v>50000</v>
      </c>
      <c r="D24" s="6"/>
      <c r="E24" s="3">
        <v>60</v>
      </c>
      <c r="F24" s="59"/>
      <c r="G24" s="36">
        <f t="shared" si="0"/>
        <v>0</v>
      </c>
      <c r="H24" s="39">
        <f t="shared" si="1"/>
        <v>0</v>
      </c>
    </row>
    <row r="25" spans="1:8" ht="17.25" customHeight="1" x14ac:dyDescent="0.25">
      <c r="A25" s="22"/>
      <c r="B25" s="12" t="s">
        <v>19</v>
      </c>
      <c r="C25" s="5">
        <v>50000</v>
      </c>
      <c r="D25" s="6"/>
      <c r="E25" s="3">
        <v>60</v>
      </c>
      <c r="F25" s="59"/>
      <c r="G25" s="36">
        <f t="shared" si="0"/>
        <v>0</v>
      </c>
      <c r="H25" s="39">
        <f t="shared" si="1"/>
        <v>0</v>
      </c>
    </row>
    <row r="26" spans="1:8" ht="17.25" customHeight="1" x14ac:dyDescent="0.25">
      <c r="A26" s="22"/>
      <c r="B26" s="12" t="s">
        <v>20</v>
      </c>
      <c r="C26" s="5">
        <v>50000</v>
      </c>
      <c r="D26" s="6"/>
      <c r="E26" s="3">
        <v>60</v>
      </c>
      <c r="F26" s="59"/>
      <c r="G26" s="36">
        <f t="shared" si="0"/>
        <v>0</v>
      </c>
      <c r="H26" s="39">
        <f t="shared" si="1"/>
        <v>0</v>
      </c>
    </row>
    <row r="27" spans="1:8" ht="17.25" customHeight="1" thickBot="1" x14ac:dyDescent="0.3">
      <c r="A27" s="23"/>
      <c r="B27" s="17" t="s">
        <v>21</v>
      </c>
      <c r="C27" s="26">
        <v>50000</v>
      </c>
      <c r="D27" s="19"/>
      <c r="E27" s="18">
        <v>60</v>
      </c>
      <c r="F27" s="60"/>
      <c r="G27" s="35">
        <f t="shared" si="0"/>
        <v>0</v>
      </c>
      <c r="H27" s="38">
        <f t="shared" si="1"/>
        <v>0</v>
      </c>
    </row>
    <row r="28" spans="1:8" ht="30" customHeight="1" x14ac:dyDescent="0.25">
      <c r="A28" s="44"/>
      <c r="B28" s="47" t="s">
        <v>36</v>
      </c>
      <c r="C28" s="48"/>
      <c r="D28" s="48"/>
      <c r="E28" s="48"/>
      <c r="F28" s="48"/>
      <c r="G28" s="52">
        <f>SUM(G19:G27)</f>
        <v>0</v>
      </c>
      <c r="H28" s="53"/>
    </row>
    <row r="29" spans="1:8" ht="30" customHeight="1" x14ac:dyDescent="0.25">
      <c r="A29" s="44"/>
      <c r="B29" s="51" t="s">
        <v>35</v>
      </c>
      <c r="C29" s="54"/>
      <c r="D29" s="54"/>
      <c r="E29" s="54"/>
      <c r="F29" s="54"/>
      <c r="G29" s="52">
        <f>SUM(G19:G27)/5</f>
        <v>0</v>
      </c>
      <c r="H29" s="53"/>
    </row>
    <row r="30" spans="1:8" ht="15.75" thickBot="1" x14ac:dyDescent="0.3"/>
    <row r="31" spans="1:8" ht="39" customHeight="1" thickBot="1" x14ac:dyDescent="0.3">
      <c r="B31" s="55" t="s">
        <v>33</v>
      </c>
      <c r="C31" s="55"/>
      <c r="D31" s="55"/>
      <c r="E31" s="56"/>
      <c r="F31" s="41">
        <f>SUM(G3,G6,G9:G11,G14:G15,G19:G27)</f>
        <v>0</v>
      </c>
      <c r="G31" s="42"/>
      <c r="H31" s="43"/>
    </row>
    <row r="33" spans="8:8" x14ac:dyDescent="0.25">
      <c r="H33" s="40"/>
    </row>
  </sheetData>
  <sheetProtection algorithmName="SHA-512" hashValue="+lQQLPUt9sQjrLk604hgZmO4S5ssv7vtyVlOmxg4B+9c9D8m/v/IAd2M3blVKdMBWIbQ+mOgLt5t2v9twACH5w==" saltValue="VYUzXz7NOaeumiXciWrMFQ==" spinCount="100000" sheet="1" objects="1" scenarios="1"/>
  <mergeCells count="23">
    <mergeCell ref="B28:F28"/>
    <mergeCell ref="G28:H28"/>
    <mergeCell ref="B29:F29"/>
    <mergeCell ref="G29:H29"/>
    <mergeCell ref="G4:H4"/>
    <mergeCell ref="G7:H7"/>
    <mergeCell ref="G12:H12"/>
    <mergeCell ref="G16:H16"/>
    <mergeCell ref="G17:H17"/>
    <mergeCell ref="B16:F16"/>
    <mergeCell ref="B17:F17"/>
    <mergeCell ref="H9:H11"/>
    <mergeCell ref="F31:H31"/>
    <mergeCell ref="B31:E31"/>
    <mergeCell ref="C12:F12"/>
    <mergeCell ref="A19:A27"/>
    <mergeCell ref="A14:A15"/>
    <mergeCell ref="A9:A11"/>
    <mergeCell ref="D19:D27"/>
    <mergeCell ref="D9:D11"/>
    <mergeCell ref="C4:F4"/>
    <mergeCell ref="C7:F7"/>
    <mergeCell ref="A1:H1"/>
  </mergeCells>
  <dataValidations count="11">
    <dataValidation type="custom" allowBlank="1" showInputMessage="1" showErrorMessage="1" errorTitle="ATENÇÃO!" error="Valor tem de ser em duas casas decimais e ser igual ou inferior a R$70.000,00" sqref="F3" xr:uid="{979ABF7A-D2DE-4474-919F-2C8E99F6048C}">
      <formula1>AND(F3=ROUND(F3,2),F3&lt;=70000)</formula1>
    </dataValidation>
    <dataValidation type="custom" allowBlank="1" showInputMessage="1" showErrorMessage="1" errorTitle="ATENÇÃO!" error="Valor tem de ser em duas casas decimais e ser igual ou inferior a R$420,00" sqref="F6" xr:uid="{C0647555-11C3-46D0-97B3-6B6A34151D8C}">
      <formula1>AND(F6=ROUND(F6,2),F6&lt;=420)</formula1>
    </dataValidation>
    <dataValidation type="custom" allowBlank="1" showInputMessage="1" showErrorMessage="1" errorTitle="ATENÇÃO!" error="Valor tem de ser em duas casas decimais e ser igual ou inferior a R$70.000,00." sqref="F9" xr:uid="{CB46FB2A-B678-41F7-81CF-87E83D0C5196}">
      <formula1>AND(F9=ROUND(F9,2),F9&lt;=70000)</formula1>
    </dataValidation>
    <dataValidation type="custom" allowBlank="1" showInputMessage="1" showErrorMessage="1" errorTitle="ATENÇÃO:" error="Valor tem de ser em duas casas decimais e ser igual ou inferior a R$80.000,00." sqref="F10" xr:uid="{68C27427-E1B9-4AB5-A117-E19ECDB171C4}">
      <formula1>AND(F10=ROUND(F10,2),F10&lt;=80000)</formula1>
    </dataValidation>
    <dataValidation type="custom" allowBlank="1" showInputMessage="1" showErrorMessage="1" errorTitle="ATENÇÃO!" error="Valor tem de ser em duas casas decimais e ser igual ou menor que R$90.000,00." sqref="F11" xr:uid="{D5D38AA0-C3D0-4313-BE6D-429CED411F49}">
      <formula1>AND(F11=ROUND(F11,2),F11&lt;=90000)</formula1>
    </dataValidation>
    <dataValidation type="custom" allowBlank="1" showInputMessage="1" showErrorMessage="1" errorTitle="ATENÇÃO!" error="Valor tem de ser em duas casas decimais e ser igual ou inferior a R$81.300,00." sqref="F14" xr:uid="{0C3E46B8-12A8-40F7-A707-01AA61DDECD1}">
      <formula1>AND(F14=ROUND(F14,2),F14&lt;=81300)</formula1>
    </dataValidation>
    <dataValidation type="custom" allowBlank="1" showInputMessage="1" showErrorMessage="1" errorTitle="ATENÇÃO!" error="Valor tem de ser em duas casas decimais e ser igual ou menor que R$15.000,00." sqref="F15" xr:uid="{6BF01212-FB62-49AA-ACDC-2122E72C2196}">
      <formula1>AND(F15=ROUND(F15,2),F15&lt;=15000)</formula1>
    </dataValidation>
    <dataValidation type="custom" allowBlank="1" showInputMessage="1" showErrorMessage="1" errorTitle="ATENÇÃO!" error="Valor tem de ser em duas casas decimais e ser igual ou inferior a R$171,00." sqref="F19" xr:uid="{153BAAC3-A052-4641-AFD9-018D24DAD385}">
      <formula1>AND(F19=ROUND(F19,2),F19&lt;=171)</formula1>
    </dataValidation>
    <dataValidation type="custom" allowBlank="1" showInputMessage="1" showErrorMessage="1" errorTitle="ATENÇÃO!" error="Valor tem de ser em duas casas decimais e ser igual ou inferior a R$132,00." sqref="F20:F21" xr:uid="{05DBAC40-69F0-450B-A980-C0DDD98ABE8D}">
      <formula1>AND(F20=ROUND(F20,2),F20&lt;=132)</formula1>
    </dataValidation>
    <dataValidation type="custom" allowBlank="1" showInputMessage="1" showErrorMessage="1" errorTitle="ATENÇÃO!" error="Valor tem de ser em duas casas decimais e ser igual ou inferior a R$1,04." sqref="F22" xr:uid="{9AD10F31-4E39-4DE4-8393-192015113648}">
      <formula1>AND(F22=ROUND(F22,2),F22&lt;=1.04)</formula1>
    </dataValidation>
    <dataValidation type="custom" allowBlank="1" showInputMessage="1" showErrorMessage="1" errorTitle="ATENÇÃO!" error="Valor tem de ser em duas casas decimais e ser igual ou infeiror a R$0,12." sqref="F23 F24 F25 F26 F27" xr:uid="{5299D142-DCEB-4BBD-A54F-132100ED0D02}">
      <formula1>AND(F23=ROUND(F23,2),F23&lt;=0.12)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BDMG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Vieira de Souza Junior</dc:creator>
  <cp:lastModifiedBy>Sergio Vieira de Souza Junior</cp:lastModifiedBy>
  <dcterms:created xsi:type="dcterms:W3CDTF">2025-08-30T13:13:07Z</dcterms:created>
  <dcterms:modified xsi:type="dcterms:W3CDTF">2025-08-30T15:28:23Z</dcterms:modified>
</cp:coreProperties>
</file>