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ergi\Downloads\Computação em nuvem\"/>
    </mc:Choice>
  </mc:AlternateContent>
  <xr:revisionPtr revIDLastSave="0" documentId="13_ncr:1_{74F535D3-702C-4CA9-A5FB-52F4C558574E}" xr6:coauthVersionLast="45" xr6:coauthVersionMax="45" xr10:uidLastSave="{00000000-0000-0000-0000-000000000000}"/>
  <bookViews>
    <workbookView xWindow="-108" yWindow="-108" windowWidth="23256" windowHeight="12576" tabRatio="833" xr2:uid="{53D70064-1859-442C-97E7-530BB9F50B3F}"/>
  </bookViews>
  <sheets>
    <sheet name="Instruções" sheetId="5" r:id="rId1"/>
    <sheet name="Resumo da Proposta" sheetId="8" r:id="rId2"/>
    <sheet name="I - Percentual precificação" sheetId="3" r:id="rId3"/>
    <sheet name="II - Instâncias de computação" sheetId="9" r:id="rId4"/>
    <sheet name="III - BYOL" sheetId="4" r:id="rId5"/>
    <sheet name="IV - Demais Serviços de Nuvem" sheetId="1" r:id="rId6"/>
    <sheet name="V - Suporte e Sustentação" sheetId="6" r:id="rId7"/>
    <sheet name="Planilha1" sheetId="10" state="hidden" r:id="rId8"/>
  </sheets>
  <definedNames>
    <definedName name="FATOR_PRECO">'I - Percentual precificação'!$C$1</definedName>
    <definedName name="_xlnm.Print_Titles" localSheetId="3">'II - Instâncias de computação'!$1:$2</definedName>
    <definedName name="_xlnm.Print_Titles" localSheetId="5">'IV - Demais Serviços de Nuvem'!$1:$2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3" l="1"/>
  <c r="N4" i="9" l="1"/>
  <c r="N5" i="9"/>
  <c r="N6" i="9"/>
  <c r="N7" i="9"/>
  <c r="N8" i="9"/>
  <c r="N9" i="9"/>
  <c r="N10" i="9"/>
  <c r="N11" i="9"/>
  <c r="N12" i="9"/>
  <c r="N13" i="9"/>
  <c r="N14" i="9"/>
  <c r="N15" i="9"/>
  <c r="N16" i="9"/>
  <c r="N17" i="9"/>
  <c r="N18" i="9"/>
  <c r="N19" i="9"/>
  <c r="N3" i="9"/>
  <c r="C28" i="3" l="1"/>
  <c r="C1" i="3" s="1"/>
  <c r="F3" i="6" l="1"/>
  <c r="F4" i="6"/>
  <c r="F5" i="6"/>
  <c r="F6" i="6"/>
  <c r="F7" i="6"/>
  <c r="F2" i="6"/>
  <c r="N40" i="9" l="1"/>
  <c r="P40" i="9" l="1"/>
  <c r="F8" i="6" l="1"/>
  <c r="C7" i="8" s="1"/>
  <c r="D7" i="8" s="1"/>
  <c r="Q3" i="9"/>
  <c r="Q4" i="9" l="1"/>
  <c r="Q12" i="9"/>
  <c r="Q20" i="9"/>
  <c r="Q28" i="9"/>
  <c r="Q36" i="9"/>
  <c r="O7" i="9"/>
  <c r="O15" i="9"/>
  <c r="O23" i="9"/>
  <c r="O31" i="9"/>
  <c r="O39" i="9"/>
  <c r="J11" i="1"/>
  <c r="K11" i="1" s="1"/>
  <c r="L11" i="1" s="1"/>
  <c r="J3" i="1"/>
  <c r="K3" i="1" s="1"/>
  <c r="Q13" i="9"/>
  <c r="Q21" i="9"/>
  <c r="Q29" i="9"/>
  <c r="Q37" i="9"/>
  <c r="O8" i="9"/>
  <c r="O16" i="9"/>
  <c r="O24" i="9"/>
  <c r="O32" i="9"/>
  <c r="J19" i="1"/>
  <c r="K19" i="1" s="1"/>
  <c r="L19" i="1" s="1"/>
  <c r="J12" i="1"/>
  <c r="K12" i="1" s="1"/>
  <c r="L12" i="1" s="1"/>
  <c r="J4" i="1"/>
  <c r="K4" i="1" s="1"/>
  <c r="L4" i="1" s="1"/>
  <c r="Q14" i="9"/>
  <c r="Q22" i="9"/>
  <c r="Q30" i="9"/>
  <c r="Q38" i="9"/>
  <c r="O9" i="9"/>
  <c r="O17" i="9"/>
  <c r="O25" i="9"/>
  <c r="O33" i="9"/>
  <c r="J5" i="1"/>
  <c r="K5" i="1" s="1"/>
  <c r="L5" i="1" s="1"/>
  <c r="J13" i="1"/>
  <c r="K13" i="1" s="1"/>
  <c r="L13" i="1" s="1"/>
  <c r="O3" i="9"/>
  <c r="Q15" i="9"/>
  <c r="Q23" i="9"/>
  <c r="Q31" i="9"/>
  <c r="Q39" i="9"/>
  <c r="O10" i="9"/>
  <c r="O18" i="9"/>
  <c r="O26" i="9"/>
  <c r="J6" i="1"/>
  <c r="K6" i="1" s="1"/>
  <c r="L6" i="1" s="1"/>
  <c r="J14" i="1"/>
  <c r="K14" i="1" s="1"/>
  <c r="L14" i="1" s="1"/>
  <c r="Q16" i="9"/>
  <c r="Q24" i="9"/>
  <c r="Q32" i="9"/>
  <c r="O11" i="9"/>
  <c r="J15" i="1"/>
  <c r="K15" i="1" s="1"/>
  <c r="L15" i="1" s="1"/>
  <c r="Q25" i="9"/>
  <c r="Q33" i="9"/>
  <c r="O4" i="9"/>
  <c r="O20" i="9"/>
  <c r="O36" i="9"/>
  <c r="J16" i="1"/>
  <c r="K16" i="1" s="1"/>
  <c r="L16" i="1" s="1"/>
  <c r="Q26" i="9"/>
  <c r="O5" i="9"/>
  <c r="O29" i="9"/>
  <c r="J9" i="1"/>
  <c r="K9" i="1" s="1"/>
  <c r="L9" i="1" s="1"/>
  <c r="Q5" i="9"/>
  <c r="Q6" i="9"/>
  <c r="Q7" i="9"/>
  <c r="Q8" i="9"/>
  <c r="Q9" i="9"/>
  <c r="Q10" i="9"/>
  <c r="Q11" i="9"/>
  <c r="Q19" i="9"/>
  <c r="Q27" i="9"/>
  <c r="Q35" i="9"/>
  <c r="O6" i="9"/>
  <c r="O14" i="9"/>
  <c r="O22" i="9"/>
  <c r="O30" i="9"/>
  <c r="O38" i="9"/>
  <c r="J10" i="1"/>
  <c r="K10" i="1" s="1"/>
  <c r="L10" i="1" s="1"/>
  <c r="J18" i="1"/>
  <c r="K18" i="1" s="1"/>
  <c r="L18" i="1" s="1"/>
  <c r="O34" i="9"/>
  <c r="O19" i="9"/>
  <c r="O27" i="9"/>
  <c r="O35" i="9"/>
  <c r="J7" i="1"/>
  <c r="K7" i="1" s="1"/>
  <c r="L7" i="1" s="1"/>
  <c r="Q17" i="9"/>
  <c r="O12" i="9"/>
  <c r="O28" i="9"/>
  <c r="J8" i="1"/>
  <c r="K8" i="1" s="1"/>
  <c r="L8" i="1" s="1"/>
  <c r="Q18" i="9"/>
  <c r="Q34" i="9"/>
  <c r="O13" i="9"/>
  <c r="O21" i="9"/>
  <c r="O37" i="9"/>
  <c r="J17" i="1"/>
  <c r="K17" i="1" s="1"/>
  <c r="L17" i="1" s="1"/>
  <c r="R9" i="9" l="1"/>
  <c r="S9" i="9" s="1"/>
  <c r="R8" i="9"/>
  <c r="S8" i="9" s="1"/>
  <c r="R26" i="9"/>
  <c r="S26" i="9" s="1"/>
  <c r="R10" i="9"/>
  <c r="S10" i="9" s="1"/>
  <c r="R7" i="9"/>
  <c r="S7" i="9" s="1"/>
  <c r="R13" i="9"/>
  <c r="S13" i="9" s="1"/>
  <c r="R15" i="9"/>
  <c r="S15" i="9" s="1"/>
  <c r="R18" i="9"/>
  <c r="S18" i="9" s="1"/>
  <c r="R14" i="9"/>
  <c r="S14" i="9" s="1"/>
  <c r="R16" i="9"/>
  <c r="S16" i="9" s="1"/>
  <c r="R20" i="9"/>
  <c r="S20" i="9" s="1"/>
  <c r="R12" i="9"/>
  <c r="S12" i="9" s="1"/>
  <c r="R6" i="9"/>
  <c r="S6" i="9" s="1"/>
  <c r="R19" i="9"/>
  <c r="R17" i="9"/>
  <c r="S17" i="9" s="1"/>
  <c r="R11" i="9"/>
  <c r="S11" i="9" s="1"/>
  <c r="R31" i="9"/>
  <c r="S31" i="9" s="1"/>
  <c r="R4" i="9"/>
  <c r="S4" i="9" s="1"/>
  <c r="R39" i="9"/>
  <c r="S39" i="9" s="1"/>
  <c r="R32" i="9"/>
  <c r="S32" i="9" s="1"/>
  <c r="R34" i="9"/>
  <c r="S34" i="9" s="1"/>
  <c r="R25" i="9"/>
  <c r="S25" i="9" s="1"/>
  <c r="R37" i="9"/>
  <c r="S37" i="9" s="1"/>
  <c r="R29" i="9"/>
  <c r="S29" i="9" s="1"/>
  <c r="R21" i="9"/>
  <c r="S21" i="9" s="1"/>
  <c r="R24" i="9"/>
  <c r="S24" i="9" s="1"/>
  <c r="R36" i="9"/>
  <c r="S36" i="9" s="1"/>
  <c r="R35" i="9"/>
  <c r="S35" i="9" s="1"/>
  <c r="R23" i="9"/>
  <c r="S23" i="9" s="1"/>
  <c r="R28" i="9"/>
  <c r="S28" i="9" s="1"/>
  <c r="R27" i="9"/>
  <c r="S27" i="9" s="1"/>
  <c r="R38" i="9"/>
  <c r="R33" i="9"/>
  <c r="S33" i="9" s="1"/>
  <c r="R30" i="9"/>
  <c r="S30" i="9" s="1"/>
  <c r="R22" i="9"/>
  <c r="S22" i="9" s="1"/>
  <c r="R5" i="9"/>
  <c r="S5" i="9" s="1"/>
  <c r="R3" i="9"/>
  <c r="S19" i="9"/>
  <c r="L3" i="1"/>
  <c r="L20" i="1" s="1"/>
  <c r="C6" i="8" s="1"/>
  <c r="D6" i="8" s="1"/>
  <c r="K20" i="1"/>
  <c r="R40" i="9" l="1"/>
  <c r="S38" i="9"/>
  <c r="S3" i="9"/>
  <c r="S40" i="9" l="1"/>
  <c r="C5" i="8" s="1"/>
  <c r="D5" i="8" l="1"/>
  <c r="D8" i="8" s="1"/>
  <c r="C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BDMG</author>
  </authors>
  <commentList>
    <comment ref="L1" authorId="0" shapeId="0" xr:uid="{E236A62F-7918-4C7B-94DD-7E0EEDA89B25}">
      <text>
        <r>
          <rPr>
            <b/>
            <sz val="9"/>
            <color indexed="81"/>
            <rFont val="Segoe UI"/>
            <family val="2"/>
          </rPr>
          <t>BDMG: Preço público do provedor sem tributos, despesas e lucro</t>
        </r>
        <r>
          <rPr>
            <sz val="9"/>
            <color indexed="81"/>
            <rFont val="Segoe UI"/>
            <family val="2"/>
          </rPr>
          <t xml:space="preserve">
</t>
        </r>
      </text>
    </comment>
    <comment ref="M2" authorId="0" shapeId="0" xr:uid="{D528B3C1-EF92-4071-9C6C-F3A778A96CBD}">
      <text>
        <r>
          <rPr>
            <b/>
            <sz val="9"/>
            <color indexed="81"/>
            <rFont val="Segoe UI"/>
            <family val="2"/>
          </rPr>
          <t>BDMG:Preencher somente quando propor uso de licenças BYOL</t>
        </r>
        <r>
          <rPr>
            <sz val="9"/>
            <color indexed="81"/>
            <rFont val="Segoe UI"/>
            <family val="2"/>
          </rPr>
          <t xml:space="preserve">
</t>
        </r>
      </text>
    </comment>
  </commentList>
</comments>
</file>

<file path=xl/sharedStrings.xml><?xml version="1.0" encoding="utf-8"?>
<sst xmlns="http://schemas.openxmlformats.org/spreadsheetml/2006/main" count="382" uniqueCount="171">
  <si>
    <t>Item</t>
  </si>
  <si>
    <t>Sistema operacional</t>
  </si>
  <si>
    <t>vCPU</t>
  </si>
  <si>
    <t>Memória RAM (GB)</t>
  </si>
  <si>
    <t>Unidade de consumo</t>
  </si>
  <si>
    <t>Windows Server</t>
  </si>
  <si>
    <t>Linux</t>
  </si>
  <si>
    <t>Percentual</t>
  </si>
  <si>
    <t>Percentual ou alíquota</t>
  </si>
  <si>
    <t>Descrição</t>
  </si>
  <si>
    <t>Sim</t>
  </si>
  <si>
    <t>9GS-00130</t>
  </si>
  <si>
    <t>9GA-00310</t>
  </si>
  <si>
    <t>9GS-00131</t>
  </si>
  <si>
    <t>SQLSvrEnt ALNG SA MVL</t>
  </si>
  <si>
    <t>810-04760</t>
  </si>
  <si>
    <t>SQLSvrStd ALNG SA MVL</t>
  </si>
  <si>
    <t>228-04433</t>
  </si>
  <si>
    <t>7NQ-00292</t>
  </si>
  <si>
    <t>Máquina Virtual de Uso Geral</t>
  </si>
  <si>
    <t>Armazenamento em Blocos</t>
  </si>
  <si>
    <t>Desempenho padrão (HDD)</t>
  </si>
  <si>
    <t>Gigabyte/mês</t>
  </si>
  <si>
    <t>Desempenho otimizado (SSD)</t>
  </si>
  <si>
    <t>Camada de armazenamento padrão</t>
  </si>
  <si>
    <t>Serviço gerenciado de sistema de arquivos</t>
  </si>
  <si>
    <t>Camada de desempenho padrão</t>
  </si>
  <si>
    <t>Armazenamento de Backup</t>
  </si>
  <si>
    <t>Camada fria de armazenamento ou de acesso infrequente</t>
  </si>
  <si>
    <t>Transferência de dados de saída</t>
  </si>
  <si>
    <t>Quantidade de dados transferidos para fora dos datacenters do provedor de nuvem</t>
  </si>
  <si>
    <t>Largura de banda de 650 Mbps, 10 túneis site-site e 128 túneis cliente-site</t>
  </si>
  <si>
    <t>Serviço de DNS</t>
  </si>
  <si>
    <t>10 zonas hospedadas e 5 milhões de consultas por mês</t>
  </si>
  <si>
    <t>IP Público</t>
  </si>
  <si>
    <t>Endereços IP públicos e estáticos</t>
  </si>
  <si>
    <t>Nº de IPs/mês</t>
  </si>
  <si>
    <t>Interconexão privada de redes</t>
  </si>
  <si>
    <t>Nº porta/mês</t>
  </si>
  <si>
    <t>Serviço gerenciado de sites e aplicativos web</t>
  </si>
  <si>
    <t>Serviço gerenciado de cluster Kubernetes</t>
  </si>
  <si>
    <t>Serviço de monitoramento e gerenciamento</t>
  </si>
  <si>
    <t>Suporte técnico do provedor</t>
  </si>
  <si>
    <t>TOTAL (R$)</t>
  </si>
  <si>
    <t>Tipo</t>
  </si>
  <si>
    <t>Part-Number</t>
  </si>
  <si>
    <t>Descrição do Produto</t>
  </si>
  <si>
    <t>Windows Server Datacenter</t>
  </si>
  <si>
    <t>CISSteDCCore ALNG SA MVL 16Lic CoreLic</t>
  </si>
  <si>
    <t>9GS-00135</t>
  </si>
  <si>
    <t>CISSteDCCore ALNG SA MVL 2Lic CoreLic</t>
  </si>
  <si>
    <t>CISSteDCCore ALNG SASU MVL 16Lic CISStdCore CoreLic</t>
  </si>
  <si>
    <t>Windows Server Standard</t>
  </si>
  <si>
    <t>CISSteStdCore ALNG SA MVL 16Lic CoreLic</t>
  </si>
  <si>
    <t>SQL Server Enterprise</t>
  </si>
  <si>
    <t>SQL Server Standard</t>
  </si>
  <si>
    <t>SQL Server Standard Core</t>
  </si>
  <si>
    <t>SQLSvrStdCore ALNG SA MVL 2Lic CoreLic</t>
  </si>
  <si>
    <t>SQL Server User CAL</t>
  </si>
  <si>
    <t>359-00961</t>
  </si>
  <si>
    <t>SQLCAL ALNG SA MVL UsrCAL</t>
  </si>
  <si>
    <t>Tipo do Serviço</t>
  </si>
  <si>
    <t>SKU(s)</t>
  </si>
  <si>
    <t>Forma de Pagamento</t>
  </si>
  <si>
    <t>Mensal</t>
  </si>
  <si>
    <t>Processamento de até 40TB de dados
Quantidade de requisições: 40 milhões
Quantidade de regras: 20
Nº de listas de controle de acesso (ACLs): 4</t>
  </si>
  <si>
    <t>Serviço de monitoramento/mês</t>
  </si>
  <si>
    <t>Serviço de suporte/mês</t>
  </si>
  <si>
    <t>Quantidade estimada/mês</t>
  </si>
  <si>
    <t>20 (vinte) instâncias
10 (dez) métricas personalizadas por instância</t>
  </si>
  <si>
    <t>Tempo de resposta inicial de até uma hora para incidentes de alta severidade</t>
  </si>
  <si>
    <t>Descrição do Item</t>
  </si>
  <si>
    <t>Serviço de Planejamento da Migração das Cargas de Trabalho</t>
  </si>
  <si>
    <t>Serviço de Migração das Cargas de Trabalho</t>
  </si>
  <si>
    <t>Serviço de Arquitetura de Serviços de Nuvem</t>
  </si>
  <si>
    <t>Serviço de Implantação de Serviços de Nuvem</t>
  </si>
  <si>
    <t>Serviços de Treinamento</t>
  </si>
  <si>
    <t>Turma de treinamento</t>
  </si>
  <si>
    <t>VM/mês</t>
  </si>
  <si>
    <t>Serviço gerenciado de desktops virtuais Windows</t>
  </si>
  <si>
    <t>Mensal, conforme o uso</t>
  </si>
  <si>
    <t>Especificação adicional</t>
  </si>
  <si>
    <t>Serviço de backup/mês</t>
  </si>
  <si>
    <t>Serviço de aplicativos web/mês</t>
  </si>
  <si>
    <t>Serviço de cluster Kubernetes/mês</t>
  </si>
  <si>
    <t>Cluster com 4 nós gerenciados</t>
  </si>
  <si>
    <t>Duas instâncias gerenciadas</t>
  </si>
  <si>
    <t>160 instâncias protegidas</t>
  </si>
  <si>
    <t>Windows 10</t>
  </si>
  <si>
    <t>Ubuntu</t>
  </si>
  <si>
    <t>Preço unitário da VM com licenças BYOL (R$)</t>
  </si>
  <si>
    <t>Quantidade de VM com licenças BYOL</t>
  </si>
  <si>
    <t>Modelo da Instância de Computação (VM)</t>
  </si>
  <si>
    <t>Especificação ou software adicional</t>
  </si>
  <si>
    <t>Máquina Virtual para Desktop Windows</t>
  </si>
  <si>
    <t>Máquina Virtual para Banco de Dados SQL Server</t>
  </si>
  <si>
    <t>200 horas de uso por mês</t>
  </si>
  <si>
    <t>3 anos reservados, com pagamento mensal</t>
  </si>
  <si>
    <t>Sob demanda</t>
  </si>
  <si>
    <t>Serviço de desktops virtuais/mês</t>
  </si>
  <si>
    <t>Serviço de gateway de VPN/mês</t>
  </si>
  <si>
    <t>Serviço de DNS/mês</t>
  </si>
  <si>
    <t>Serviço de WAF/mês</t>
  </si>
  <si>
    <t>Porta redundante, com capacidade de 1 Gbps</t>
  </si>
  <si>
    <t>Armazenamento de Objetos (Blobs)</t>
  </si>
  <si>
    <t>Serviço de Gateway de VPN</t>
  </si>
  <si>
    <t>Serviço de Web Application Firewall</t>
  </si>
  <si>
    <t>Serviço gerenciado de backup e restore</t>
  </si>
  <si>
    <t>Microsoft 365 Enterprise</t>
  </si>
  <si>
    <t>AAA-10726</t>
  </si>
  <si>
    <t>M365 E3 FromSA ShrdSvr ALNG SubsVL MVL PerUsr</t>
  </si>
  <si>
    <t>Qtde. proposta BYOL</t>
  </si>
  <si>
    <t>REGIME DE TRIBUTAÇÃO</t>
  </si>
  <si>
    <t>4. Percentual máximo de LUCRO sobre o preço público do provedor.</t>
  </si>
  <si>
    <t>&lt;prazo de validade em dias&gt; (&lt;prazo de validade por extenso&gt;) dias.</t>
  </si>
  <si>
    <t>Obs.: O prazo de validade da proposta será igual ou superior a 60 (sessenta) dias, contados na forma do edital.</t>
  </si>
  <si>
    <t>Instâncias de Computação</t>
  </si>
  <si>
    <t>100 desktops gerenciados/mês</t>
  </si>
  <si>
    <t>Unidade de Serviço Técnico (UST)</t>
  </si>
  <si>
    <t>Serviço de Sustentação</t>
  </si>
  <si>
    <t>Unidade de Serviço de Infraestrutura (USI)</t>
  </si>
  <si>
    <t>Unidade</t>
  </si>
  <si>
    <t>Instruções:</t>
  </si>
  <si>
    <t>Suporte Técnico e Sustentação</t>
  </si>
  <si>
    <t>Preço total por mês (R$)</t>
  </si>
  <si>
    <t>Preencher o preço unitário da UST ou USI ou Turma de treinamento</t>
  </si>
  <si>
    <t>Preço unitário (R$)</t>
  </si>
  <si>
    <t>Demais Serviços de Nuvem</t>
  </si>
  <si>
    <t>2. DESPESAS OPERACIONAIS</t>
  </si>
  <si>
    <t>Percentual total de TRIBUTOS</t>
  </si>
  <si>
    <t>Percentual total de DESPESAS</t>
  </si>
  <si>
    <t>3. Percentual mínimo de DESCONTO sobre o preço público do provedor.</t>
  </si>
  <si>
    <t>PREÇO PÚBLICO DO PROVEDOR (R$)</t>
  </si>
  <si>
    <t>PREÇO OFERTADO (TRIBUTOS, DESPESAS, DESCONTO E LUCRO INCLUSOS)</t>
  </si>
  <si>
    <t>Preço unitário da VM com licenças do provedor (R$)</t>
  </si>
  <si>
    <t>Quantidade de VM com licenças do provedor</t>
  </si>
  <si>
    <t>PREÇOS OFERTADOS (TRIBUTOS, DESPESAS, DESCONTO E LUCRO INCLUSOS)</t>
  </si>
  <si>
    <t>ITEM</t>
  </si>
  <si>
    <t>DESCRIÇÃO</t>
  </si>
  <si>
    <t>1. TRIBUTOS INCIDENTES SOBRE O FATURAMENTO DOS SERVIÇOS DE NUVEM</t>
  </si>
  <si>
    <t>ATENÇÃO: Este percentual será calculado a partir dos valores preenchidos nas tabelas abaixo</t>
  </si>
  <si>
    <t>PERCENTUAL A SER APLICADO SOBRE OS PREÇOS PÚBLICOS DO PROVEDOR DE NUVEM</t>
  </si>
  <si>
    <t>INSTRUÇÕES PARA PREENCHIMENTO DA PROPOSTA COMERCIAL:</t>
  </si>
  <si>
    <t>Software Assurance vigente</t>
  </si>
  <si>
    <t>Quantidade de licenças do BDMG</t>
  </si>
  <si>
    <t>730 horas de uso por mês</t>
  </si>
  <si>
    <t>Preço unitário da VM com licença do provedor (R$)</t>
  </si>
  <si>
    <t>Preço unitário da VM com licença BYOL (R$)</t>
  </si>
  <si>
    <t>Preencher a quantidade proposta de licenças para uso no modelo BYOL</t>
  </si>
  <si>
    <t>Preço público unitário do provedor (R$)</t>
  </si>
  <si>
    <t>Nome do Serviço ou Produto do Provedor</t>
  </si>
  <si>
    <t>Declaro que no preço ora proposto estão incluídos todos os custos necessários à entrega do objeto, incluídos custos de licenciamento, prêmios de seguro, taxas, tributos, emolumentos, outras despesas de qualquer natureza que se fizerem necessárias e todos os ônus diretos ou indiretos, responsabilizando-me perante terceiros, inclusive perante as concessionárias de serviços públicos, não cabendo ao BDMG quaisquer custos adicionais.</t>
  </si>
  <si>
    <t>Contratação de empresa especializada para a prestação de serviços de computação em nuvem pública e serviços de suporte técnico e sustentação do ambiente de nuvem contratado, sob demanda.</t>
  </si>
  <si>
    <t>Preencher os demais campos na aba Resumo da Proposta</t>
  </si>
  <si>
    <t>Todos os preços devem ser fornecidos em Reais (R$)</t>
  </si>
  <si>
    <t>Preço proposto (R$)</t>
  </si>
  <si>
    <t>O preço ofertado para cada serviço de nuvem será calculado automaticamente pelo Excel, de acordo com a metodologia de precificação definida no Termo de Referência, e o total apresentado na aba Resumo da Proposta</t>
  </si>
  <si>
    <t>Preço para um ano (R$)</t>
  </si>
  <si>
    <t>Preço para três anos (R$)</t>
  </si>
  <si>
    <t>Total para 01 (um) ano (R$)</t>
  </si>
  <si>
    <t>Preço total para 01 (um) ano (R$)</t>
  </si>
  <si>
    <t>Preço total para um ano(R$)</t>
  </si>
  <si>
    <t>Quantidade estimada para 1 (um) ano</t>
  </si>
  <si>
    <t>Declaro que conheço, aceito e serão atendidas todas as condições estabelecidas no edital do Pregão BDMG-14/2020.</t>
  </si>
  <si>
    <t>Declaro que esta proposta foi elaborada de forma independente. Declaro, não haver fatos impeditivos para participação no Pregão de edital BDMG-14/2020, ciente da obrigatoriedade de informar ocorrências posteriores.
Declaro, sob as penas da lei, que em nenhuma das dependências da empresa ocorre trabalho noturno, perigoso ou insalubre por menores de 18 (dezoito) anos ou qualquer trabalho por menores de 16 (dezesseis) anos, salvo na condição de aprendiz, na forma da Lei.</t>
  </si>
  <si>
    <t xml:space="preserve">Nas abas Resumo da proposta, I - Percentual precificação, II - Instâncias de Computação, III - BYOL, IV - Demais Serviços de Nuvem, V - Suporte e Sustentação preencher apenas as células em amarelo  </t>
  </si>
  <si>
    <t>1. OBJETO</t>
  </si>
  <si>
    <t>2. PREÇOS PROPOSTOS</t>
  </si>
  <si>
    <t>3. NOME DO PROVEDOR DE NUVEM PÚBLICA OFERTADO: &lt;escrever o nome do provedor de nuvem pública&gt;</t>
  </si>
  <si>
    <t>4. DECLARAÇÕES</t>
  </si>
  <si>
    <t>5. PRAZO DE VALIDADE DA PROPOSTA: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</si>
</sst>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Arial"/>
      <family val="2"/>
    </font>
    <font>
      <sz val="11"/>
      <color theme="1"/>
      <name val="Arial"/>
      <family val="2"/>
    </font>
    <font>
      <sz val="9"/>
      <color theme="1"/>
      <name val="Arial"/>
      <family val="2"/>
    </font>
    <font>
      <b/>
      <sz val="11"/>
      <color theme="0"/>
      <name val="Arial"/>
      <family val="2"/>
    </font>
    <font>
      <b/>
      <sz val="15"/>
      <color theme="3"/>
      <name val="Calibri"/>
      <family val="2"/>
      <scheme val="minor"/>
    </font>
    <font>
      <b/>
      <sz val="10"/>
      <color rgb="FF000000"/>
      <name val="Arial"/>
      <family val="2"/>
    </font>
    <font>
      <sz val="10"/>
      <color rgb="FF000000"/>
      <name val="Arial"/>
      <family val="2"/>
    </font>
    <font>
      <b/>
      <sz val="10"/>
      <color theme="0"/>
      <name val="Arial"/>
      <family val="2"/>
    </font>
    <font>
      <sz val="8"/>
      <name val="Calibri"/>
      <family val="2"/>
      <scheme val="minor"/>
    </font>
    <font>
      <sz val="11"/>
      <color theme="1"/>
      <name val="Arial Black"/>
      <family val="2"/>
    </font>
    <font>
      <b/>
      <sz val="11"/>
      <color theme="1"/>
      <name val="Arial"/>
      <family val="2"/>
    </font>
    <font>
      <b/>
      <sz val="11"/>
      <color theme="3"/>
      <name val="Arial Black"/>
      <family val="2"/>
    </font>
    <font>
      <b/>
      <sz val="10"/>
      <color rgb="FFFFFFFF"/>
      <name val="Arial Black"/>
      <family val="2"/>
    </font>
    <font>
      <sz val="10"/>
      <color theme="1"/>
      <name val="Arial Black"/>
      <family val="2"/>
    </font>
    <font>
      <b/>
      <sz val="11"/>
      <color theme="1"/>
      <name val="Calibri"/>
      <family val="2"/>
      <scheme val="minor"/>
    </font>
    <font>
      <b/>
      <sz val="10"/>
      <color theme="0"/>
      <name val="Arial Black"/>
      <family val="2"/>
    </font>
    <font>
      <b/>
      <sz val="10"/>
      <color theme="1"/>
      <name val="Arial Black"/>
      <family val="2"/>
    </font>
    <font>
      <sz val="9"/>
      <color theme="1"/>
      <name val="Arial Black"/>
      <family val="2"/>
    </font>
    <font>
      <b/>
      <sz val="10"/>
      <color theme="1"/>
      <name val="Arial"/>
      <family val="2"/>
    </font>
    <font>
      <b/>
      <sz val="10"/>
      <color rgb="FFFFFFFF"/>
      <name val="Arial"/>
      <family val="2"/>
    </font>
    <font>
      <sz val="9"/>
      <color indexed="81"/>
      <name val="Segoe UI"/>
      <family val="2"/>
    </font>
    <font>
      <b/>
      <sz val="9"/>
      <color indexed="81"/>
      <name val="Segoe UI"/>
      <family val="2"/>
    </font>
    <font>
      <b/>
      <sz val="11"/>
      <color theme="0"/>
      <name val="Arial Black"/>
      <family val="2"/>
    </font>
  </fonts>
  <fills count="27">
    <fill>
      <patternFill patternType="none"/>
    </fill>
    <fill>
      <patternFill patternType="gray125"/>
    </fill>
    <fill>
      <patternFill patternType="solid">
        <fgColor theme="4"/>
      </patternFill>
    </fill>
    <fill>
      <patternFill patternType="solid">
        <fgColor rgb="FF4472C4"/>
        <bgColor indexed="64"/>
      </patternFill>
    </fill>
    <fill>
      <patternFill patternType="solid">
        <fgColor theme="0"/>
        <bgColor indexed="64"/>
      </patternFill>
    </fill>
    <fill>
      <patternFill patternType="solid">
        <fgColor theme="6"/>
      </patternFill>
    </fill>
    <fill>
      <patternFill patternType="solid">
        <fgColor rgb="FFDEEAF6"/>
        <bgColor indexed="64"/>
      </patternFill>
    </fill>
    <fill>
      <patternFill patternType="solid">
        <fgColor rgb="FF5B9BD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9"/>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4"/>
        <bgColor indexed="64"/>
      </patternFill>
    </fill>
    <fill>
      <patternFill patternType="solid">
        <fgColor rgb="FFC00000"/>
        <bgColor indexed="64"/>
      </patternFill>
    </fill>
    <fill>
      <patternFill patternType="solid">
        <fgColor theme="1" tint="4.9989318521683403E-2"/>
        <bgColor indexed="64"/>
      </patternFill>
    </fill>
  </fills>
  <borders count="69">
    <border>
      <left/>
      <right/>
      <top/>
      <bottom/>
      <diagonal/>
    </border>
    <border>
      <left/>
      <right style="medium">
        <color rgb="FF8EAADB"/>
      </right>
      <top/>
      <bottom style="medium">
        <color rgb="FF8EAADB"/>
      </bottom>
      <diagonal/>
    </border>
    <border>
      <left/>
      <right/>
      <top/>
      <bottom style="thick">
        <color theme="4"/>
      </bottom>
      <diagonal/>
    </border>
    <border>
      <left/>
      <right/>
      <top style="thin">
        <color theme="5" tint="0.39997558519241921"/>
      </top>
      <bottom style="thin">
        <color theme="5" tint="0.39997558519241921"/>
      </bottom>
      <diagonal/>
    </border>
    <border>
      <left style="medium">
        <color theme="4" tint="-0.499984740745262"/>
      </left>
      <right style="medium">
        <color rgb="FF8EAADB"/>
      </right>
      <top/>
      <bottom style="medium">
        <color rgb="FF8EAADB"/>
      </bottom>
      <diagonal/>
    </border>
    <border>
      <left/>
      <right style="medium">
        <color theme="4" tint="-0.499984740745262"/>
      </right>
      <top/>
      <bottom style="medium">
        <color rgb="FF8EAADB"/>
      </bottom>
      <diagonal/>
    </border>
    <border>
      <left/>
      <right/>
      <top style="medium">
        <color theme="4" tint="-0.499984740745262"/>
      </top>
      <bottom/>
      <diagonal/>
    </border>
    <border>
      <left style="thin">
        <color indexed="64"/>
      </left>
      <right style="thin">
        <color indexed="64"/>
      </right>
      <top style="thin">
        <color indexed="64"/>
      </top>
      <bottom style="thin">
        <color indexed="64"/>
      </bottom>
      <diagonal/>
    </border>
    <border>
      <left style="medium">
        <color rgb="FF9CC2E5"/>
      </left>
      <right style="medium">
        <color rgb="FF9CC2E5"/>
      </right>
      <top/>
      <bottom style="medium">
        <color rgb="FF9CC2E5"/>
      </bottom>
      <diagonal/>
    </border>
    <border>
      <left/>
      <right style="medium">
        <color rgb="FF9CC2E5"/>
      </right>
      <top/>
      <bottom style="medium">
        <color rgb="FF9CC2E5"/>
      </bottom>
      <diagonal/>
    </border>
    <border>
      <left style="medium">
        <color rgb="FF5B9BD5"/>
      </left>
      <right/>
      <top style="medium">
        <color rgb="FF5B9BD5"/>
      </top>
      <bottom style="medium">
        <color rgb="FF5B9BD5"/>
      </bottom>
      <diagonal/>
    </border>
    <border>
      <left/>
      <right/>
      <top style="medium">
        <color rgb="FF5B9BD5"/>
      </top>
      <bottom style="medium">
        <color rgb="FF5B9BD5"/>
      </bottom>
      <diagonal/>
    </border>
    <border>
      <left/>
      <right style="medium">
        <color rgb="FF5B9BD5"/>
      </right>
      <top style="medium">
        <color rgb="FF5B9BD5"/>
      </top>
      <bottom style="medium">
        <color rgb="FF5B9BD5"/>
      </bottom>
      <diagonal/>
    </border>
    <border>
      <left/>
      <right/>
      <top/>
      <bottom style="medium">
        <color rgb="FF9CC2E5"/>
      </bottom>
      <diagonal/>
    </border>
    <border>
      <left style="medium">
        <color indexed="64"/>
      </left>
      <right style="medium">
        <color indexed="64"/>
      </right>
      <top/>
      <bottom/>
      <diagonal/>
    </border>
    <border>
      <left style="medium">
        <color indexed="64"/>
      </left>
      <right style="medium">
        <color indexed="64"/>
      </right>
      <top/>
      <bottom style="medium">
        <color rgb="FF8EAADB"/>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9CC2E5"/>
      </left>
      <right style="medium">
        <color rgb="FF9CC2E5"/>
      </right>
      <top style="medium">
        <color rgb="FF9CC2E5"/>
      </top>
      <bottom style="thick">
        <color rgb="FF9CC2E5"/>
      </bottom>
      <diagonal/>
    </border>
    <border>
      <left/>
      <right style="medium">
        <color rgb="FF9CC2E5"/>
      </right>
      <top style="medium">
        <color rgb="FF9CC2E5"/>
      </top>
      <bottom style="thick">
        <color rgb="FF9CC2E5"/>
      </bottom>
      <diagonal/>
    </border>
    <border>
      <left style="medium">
        <color theme="4"/>
      </left>
      <right style="medium">
        <color theme="4"/>
      </right>
      <top style="medium">
        <color theme="4"/>
      </top>
      <bottom style="medium">
        <color theme="4"/>
      </bottom>
      <diagonal/>
    </border>
    <border>
      <left/>
      <right style="medium">
        <color rgb="FF9CC2E5"/>
      </right>
      <top/>
      <bottom/>
      <diagonal/>
    </border>
    <border>
      <left/>
      <right/>
      <top/>
      <bottom style="medium">
        <color rgb="FF8EAADB"/>
      </bottom>
      <diagonal/>
    </border>
    <border>
      <left style="medium">
        <color indexed="64"/>
      </left>
      <right style="medium">
        <color rgb="FF8EAADB"/>
      </right>
      <top/>
      <bottom style="medium">
        <color rgb="FF8EAADB"/>
      </bottom>
      <diagonal/>
    </border>
    <border>
      <left/>
      <right style="medium">
        <color indexed="64"/>
      </right>
      <top/>
      <bottom style="medium">
        <color indexed="64"/>
      </bottom>
      <diagonal/>
    </border>
    <border>
      <left style="medium">
        <color theme="4" tint="-0.499984740745262"/>
      </left>
      <right/>
      <top/>
      <bottom style="medium">
        <color rgb="FF8EAADB"/>
      </bottom>
      <diagonal/>
    </border>
    <border>
      <left style="medium">
        <color theme="3"/>
      </left>
      <right style="medium">
        <color indexed="64"/>
      </right>
      <top/>
      <bottom style="medium">
        <color rgb="FF8EAADB"/>
      </bottom>
      <diagonal/>
    </border>
    <border>
      <left style="medium">
        <color theme="3"/>
      </left>
      <right/>
      <top/>
      <bottom style="medium">
        <color rgb="FF8EAADB"/>
      </bottom>
      <diagonal/>
    </border>
    <border>
      <left style="medium">
        <color theme="3"/>
      </left>
      <right style="medium">
        <color theme="3"/>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4" tint="-0.499984740745262"/>
      </left>
      <right/>
      <top style="medium">
        <color theme="3"/>
      </top>
      <bottom style="medium">
        <color theme="3"/>
      </bottom>
      <diagonal/>
    </border>
    <border>
      <left style="medium">
        <color theme="4" tint="-0.499984740745262"/>
      </left>
      <right style="medium">
        <color theme="3"/>
      </right>
      <top style="medium">
        <color theme="3"/>
      </top>
      <bottom style="medium">
        <color theme="3"/>
      </bottom>
      <diagonal/>
    </border>
    <border>
      <left style="medium">
        <color rgb="FF5B9BD5"/>
      </left>
      <right/>
      <top style="medium">
        <color rgb="FF5B9BD5"/>
      </top>
      <bottom/>
      <diagonal/>
    </border>
    <border>
      <left style="medium">
        <color theme="8"/>
      </left>
      <right style="medium">
        <color theme="8"/>
      </right>
      <top style="medium">
        <color theme="8"/>
      </top>
      <bottom style="medium">
        <color theme="8"/>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theme="8"/>
      </left>
      <right/>
      <top style="medium">
        <color theme="8"/>
      </top>
      <bottom style="thin">
        <color theme="5" tint="0.39997558519241921"/>
      </bottom>
      <diagonal/>
    </border>
    <border>
      <left/>
      <right/>
      <top style="medium">
        <color theme="8"/>
      </top>
      <bottom style="thin">
        <color theme="5" tint="0.39997558519241921"/>
      </bottom>
      <diagonal/>
    </border>
    <border>
      <left/>
      <right style="medium">
        <color theme="8"/>
      </right>
      <top style="medium">
        <color theme="8"/>
      </top>
      <bottom style="thin">
        <color theme="5" tint="0.39997558519241921"/>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rgb="FF9CC2E5"/>
      </left>
      <right style="medium">
        <color rgb="FF9CC2E5"/>
      </right>
      <top/>
      <bottom/>
      <diagonal/>
    </border>
    <border>
      <left/>
      <right style="medium">
        <color rgb="FF8EAADB"/>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theme="4"/>
      </right>
      <top/>
      <bottom/>
      <diagonal/>
    </border>
    <border>
      <left/>
      <right/>
      <top style="medium">
        <color theme="8"/>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indexed="64"/>
      </left>
      <right style="medium">
        <color indexed="64"/>
      </right>
      <top style="medium">
        <color indexed="64"/>
      </top>
      <bottom style="medium">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indexed="64"/>
      </left>
      <right style="medium">
        <color theme="3"/>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7" fillId="0" borderId="2" applyNumberFormat="0" applyFill="0" applyAlignment="0" applyProtection="0"/>
    <xf numFmtId="0" fontId="2" fillId="5" borderId="0" applyNumberFormat="0" applyBorder="0" applyAlignment="0" applyProtection="0"/>
    <xf numFmtId="0" fontId="17" fillId="0" borderId="36" applyNumberFormat="0" applyFill="0" applyAlignment="0" applyProtection="0"/>
    <xf numFmtId="0" fontId="2" fillId="11" borderId="0" applyNumberFormat="0" applyBorder="0" applyAlignment="0" applyProtection="0"/>
  </cellStyleXfs>
  <cellXfs count="199">
    <xf numFmtId="0" fontId="0" fillId="0" borderId="0" xfId="0"/>
    <xf numFmtId="0" fontId="9" fillId="6" borderId="9" xfId="0" applyFont="1" applyFill="1" applyBorder="1" applyAlignment="1">
      <alignment horizontal="center" vertical="center" wrapText="1"/>
    </xf>
    <xf numFmtId="43" fontId="3" fillId="8" borderId="1" xfId="1" applyFont="1" applyFill="1" applyBorder="1" applyAlignment="1" applyProtection="1">
      <alignment horizontal="center" vertical="center" wrapText="1"/>
      <protection locked="0"/>
    </xf>
    <xf numFmtId="43" fontId="3" fillId="8" borderId="23" xfId="1" applyFont="1" applyFill="1" applyBorder="1" applyAlignment="1" applyProtection="1">
      <alignment horizontal="center" vertical="center" wrapText="1"/>
      <protection locked="0"/>
    </xf>
    <xf numFmtId="0" fontId="14" fillId="0" borderId="0" xfId="4" applyFont="1" applyBorder="1"/>
    <xf numFmtId="0" fontId="14" fillId="0" borderId="0" xfId="4" applyFont="1" applyFill="1" applyBorder="1" applyAlignment="1">
      <alignment horizontal="center" vertical="center"/>
    </xf>
    <xf numFmtId="0" fontId="14" fillId="0" borderId="0" xfId="4" applyFont="1" applyBorder="1" applyAlignment="1">
      <alignment horizontal="center" vertical="center"/>
    </xf>
    <xf numFmtId="0" fontId="9" fillId="6" borderId="8" xfId="0" applyFont="1" applyFill="1" applyBorder="1" applyAlignment="1">
      <alignment horizontal="center" vertical="center" wrapText="1"/>
    </xf>
    <xf numFmtId="0" fontId="21" fillId="0" borderId="58" xfId="0" applyFont="1" applyBorder="1"/>
    <xf numFmtId="0" fontId="0" fillId="0" borderId="59" xfId="0" applyBorder="1"/>
    <xf numFmtId="0" fontId="0" fillId="0" borderId="60" xfId="0" applyBorder="1"/>
    <xf numFmtId="0" fontId="21" fillId="0" borderId="61" xfId="0" applyFont="1" applyBorder="1"/>
    <xf numFmtId="0" fontId="0" fillId="0" borderId="62" xfId="0" applyBorder="1"/>
    <xf numFmtId="164" fontId="0" fillId="0" borderId="62" xfId="0" applyNumberFormat="1" applyBorder="1"/>
    <xf numFmtId="0" fontId="0" fillId="0" borderId="63" xfId="0" applyBorder="1"/>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8" fillId="6" borderId="8" xfId="0" applyFont="1" applyFill="1" applyBorder="1" applyAlignment="1">
      <alignment vertical="center" wrapText="1"/>
    </xf>
    <xf numFmtId="0" fontId="9" fillId="6" borderId="9" xfId="0" applyFont="1" applyFill="1" applyBorder="1" applyAlignment="1">
      <alignment vertical="center"/>
    </xf>
    <xf numFmtId="0" fontId="21"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vertical="center"/>
    </xf>
    <xf numFmtId="0" fontId="3" fillId="0" borderId="8" xfId="0" applyFont="1" applyBorder="1" applyAlignment="1">
      <alignment horizontal="center" vertical="center" wrapText="1"/>
    </xf>
    <xf numFmtId="164" fontId="3" fillId="8" borderId="4" xfId="1" applyNumberFormat="1" applyFont="1" applyFill="1" applyBorder="1" applyAlignment="1" applyProtection="1">
      <alignment horizontal="center" vertical="center" wrapText="1"/>
      <protection locked="0"/>
    </xf>
    <xf numFmtId="164" fontId="3" fillId="8" borderId="26" xfId="1" applyNumberFormat="1" applyFont="1" applyFill="1" applyBorder="1" applyAlignment="1" applyProtection="1">
      <alignment horizontal="center" vertical="center" wrapText="1"/>
      <protection locked="0"/>
    </xf>
    <xf numFmtId="49" fontId="3" fillId="8" borderId="15" xfId="2" applyNumberFormat="1" applyFont="1" applyFill="1" applyBorder="1" applyAlignment="1" applyProtection="1">
      <alignment horizontal="center" vertical="center" wrapText="1"/>
      <protection locked="0"/>
    </xf>
    <xf numFmtId="0" fontId="3" fillId="8" borderId="15" xfId="2" applyNumberFormat="1" applyFont="1" applyFill="1" applyBorder="1" applyAlignment="1" applyProtection="1">
      <alignment horizontal="center" vertical="center" wrapText="1"/>
      <protection locked="0"/>
    </xf>
    <xf numFmtId="0" fontId="3" fillId="8" borderId="14" xfId="2" applyNumberFormat="1" applyFont="1" applyFill="1" applyBorder="1" applyAlignment="1" applyProtection="1">
      <alignment horizontal="center" vertical="center" wrapText="1"/>
      <protection locked="0"/>
    </xf>
    <xf numFmtId="0" fontId="9" fillId="8" borderId="35" xfId="0" applyFont="1" applyFill="1" applyBorder="1" applyAlignment="1" applyProtection="1">
      <alignment horizontal="center" vertical="center"/>
      <protection locked="0"/>
    </xf>
    <xf numFmtId="43" fontId="3" fillId="8" borderId="45" xfId="1" applyFont="1" applyFill="1" applyBorder="1" applyAlignment="1" applyProtection="1">
      <alignment horizontal="center" vertical="center" wrapText="1"/>
      <protection locked="0"/>
    </xf>
    <xf numFmtId="43" fontId="9" fillId="19" borderId="9" xfId="1" applyFont="1" applyFill="1" applyBorder="1" applyAlignment="1" applyProtection="1">
      <alignment vertical="center" wrapText="1"/>
      <protection locked="0"/>
    </xf>
    <xf numFmtId="0" fontId="3" fillId="19" borderId="37" xfId="0" applyFont="1" applyFill="1" applyBorder="1" applyAlignment="1" applyProtection="1">
      <alignment horizontal="left" vertical="center"/>
      <protection locked="0"/>
    </xf>
    <xf numFmtId="165" fontId="3" fillId="19" borderId="37" xfId="2" applyNumberFormat="1" applyFont="1" applyFill="1" applyBorder="1" applyProtection="1">
      <protection locked="0"/>
    </xf>
    <xf numFmtId="0" fontId="3" fillId="19" borderId="7" xfId="0" applyFont="1" applyFill="1" applyBorder="1" applyAlignment="1" applyProtection="1">
      <alignment horizontal="left" vertical="center"/>
      <protection locked="0"/>
    </xf>
    <xf numFmtId="165" fontId="3" fillId="19" borderId="7" xfId="2" applyNumberFormat="1" applyFont="1" applyFill="1" applyBorder="1" applyProtection="1">
      <protection locked="0"/>
    </xf>
    <xf numFmtId="9" fontId="3" fillId="19" borderId="7" xfId="2" applyFont="1" applyFill="1" applyBorder="1" applyProtection="1">
      <protection locked="0"/>
    </xf>
    <xf numFmtId="165" fontId="19" fillId="19" borderId="36" xfId="6" applyNumberFormat="1" applyFont="1" applyFill="1" applyAlignment="1" applyProtection="1">
      <alignment vertical="center"/>
      <protection locked="0"/>
    </xf>
    <xf numFmtId="0" fontId="0" fillId="0" borderId="0" xfId="0" applyProtection="1"/>
    <xf numFmtId="0" fontId="16" fillId="16" borderId="0" xfId="0" applyFont="1" applyFill="1" applyBorder="1" applyAlignment="1" applyProtection="1">
      <alignment horizontal="center" vertical="center"/>
    </xf>
    <xf numFmtId="0" fontId="16" fillId="16"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xf>
    <xf numFmtId="0" fontId="16" fillId="0" borderId="0" xfId="0" applyFont="1" applyBorder="1" applyAlignment="1" applyProtection="1">
      <alignment vertical="center"/>
    </xf>
    <xf numFmtId="43" fontId="16" fillId="0" borderId="0" xfId="1" applyNumberFormat="1" applyFont="1" applyBorder="1" applyAlignment="1" applyProtection="1">
      <alignment vertical="center"/>
    </xf>
    <xf numFmtId="0" fontId="16" fillId="0" borderId="0" xfId="0" applyFont="1" applyBorder="1" applyAlignment="1" applyProtection="1">
      <alignment horizontal="right" vertical="center"/>
    </xf>
    <xf numFmtId="43" fontId="16" fillId="0" borderId="0" xfId="1" applyFont="1" applyBorder="1" applyAlignment="1" applyProtection="1">
      <alignment vertical="center"/>
    </xf>
    <xf numFmtId="0" fontId="16" fillId="0" borderId="52"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53" xfId="0" applyFont="1" applyBorder="1" applyAlignment="1" applyProtection="1">
      <alignment horizontal="left" vertical="center"/>
    </xf>
    <xf numFmtId="0" fontId="16" fillId="0" borderId="54" xfId="0" applyFont="1" applyBorder="1" applyAlignment="1" applyProtection="1">
      <alignment horizontal="left" vertical="center"/>
    </xf>
    <xf numFmtId="0" fontId="16" fillId="0" borderId="55" xfId="0" applyFont="1" applyBorder="1" applyAlignment="1" applyProtection="1">
      <alignment horizontal="left" vertical="center"/>
    </xf>
    <xf numFmtId="0" fontId="16" fillId="0" borderId="25" xfId="0" applyFont="1" applyBorder="1" applyAlignment="1" applyProtection="1">
      <alignment horizontal="left" vertical="center"/>
    </xf>
    <xf numFmtId="0" fontId="15" fillId="10" borderId="29" xfId="0" applyFont="1" applyFill="1" applyBorder="1" applyAlignment="1" applyProtection="1">
      <alignment horizontal="center" vertical="center" wrapText="1"/>
    </xf>
    <xf numFmtId="0" fontId="15" fillId="24" borderId="30" xfId="0" applyFont="1" applyFill="1" applyBorder="1" applyAlignment="1" applyProtection="1">
      <alignment horizontal="center" vertical="center" wrapText="1"/>
    </xf>
    <xf numFmtId="0" fontId="15" fillId="24" borderId="29" xfId="0" applyFont="1" applyFill="1" applyBorder="1" applyAlignment="1" applyProtection="1">
      <alignment horizontal="center" vertical="center" wrapText="1"/>
    </xf>
    <xf numFmtId="0" fontId="15" fillId="25" borderId="32" xfId="0" applyFont="1" applyFill="1" applyBorder="1" applyAlignment="1" applyProtection="1">
      <alignment horizontal="center" vertical="center" wrapText="1"/>
    </xf>
    <xf numFmtId="0" fontId="15" fillId="23" borderId="32" xfId="0" applyFont="1" applyFill="1" applyBorder="1" applyAlignment="1" applyProtection="1">
      <alignment horizontal="center" vertical="center" wrapText="1"/>
    </xf>
    <xf numFmtId="0" fontId="15" fillId="23" borderId="33"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0" fontId="9" fillId="6" borderId="9" xfId="0" applyFont="1" applyFill="1" applyBorder="1" applyAlignment="1" applyProtection="1">
      <alignment horizontal="center" vertical="center" wrapText="1"/>
    </xf>
    <xf numFmtId="164" fontId="9" fillId="9" borderId="13" xfId="1" applyNumberFormat="1" applyFont="1" applyFill="1" applyBorder="1" applyAlignment="1" applyProtection="1">
      <alignment horizontal="center" vertical="center" wrapText="1"/>
    </xf>
    <xf numFmtId="43" fontId="3" fillId="4" borderId="23" xfId="1" applyFont="1" applyFill="1" applyBorder="1" applyAlignment="1" applyProtection="1">
      <alignment horizontal="center" vertical="center" wrapText="1"/>
    </xf>
    <xf numFmtId="164" fontId="3" fillId="4" borderId="4" xfId="1" applyNumberFormat="1" applyFont="1" applyFill="1" applyBorder="1" applyAlignment="1" applyProtection="1">
      <alignment horizontal="center" vertical="center" wrapText="1"/>
    </xf>
    <xf numFmtId="43" fontId="3" fillId="4" borderId="24" xfId="1" applyFont="1" applyFill="1" applyBorder="1" applyAlignment="1" applyProtection="1">
      <alignment horizontal="center" vertical="center" wrapText="1"/>
    </xf>
    <xf numFmtId="164" fontId="3" fillId="4" borderId="26" xfId="1" applyNumberFormat="1" applyFont="1" applyFill="1" applyBorder="1" applyAlignment="1" applyProtection="1">
      <alignment horizontal="center" vertical="center" wrapText="1"/>
    </xf>
    <xf numFmtId="43" fontId="3" fillId="4" borderId="28" xfId="1" applyFont="1" applyFill="1" applyBorder="1" applyAlignment="1" applyProtection="1">
      <alignment horizontal="center" vertical="center" wrapText="1"/>
    </xf>
    <xf numFmtId="43" fontId="3" fillId="4" borderId="27" xfId="1" applyFont="1" applyFill="1" applyBorder="1" applyAlignment="1" applyProtection="1">
      <alignment horizontal="center" vertical="center" wrapText="1"/>
    </xf>
    <xf numFmtId="0" fontId="9" fillId="6" borderId="22" xfId="0" applyFont="1" applyFill="1" applyBorder="1" applyAlignment="1" applyProtection="1">
      <alignment horizontal="center" vertical="center" wrapText="1"/>
    </xf>
    <xf numFmtId="164" fontId="9" fillId="9" borderId="0" xfId="1" applyNumberFormat="1" applyFont="1" applyFill="1" applyBorder="1" applyAlignment="1" applyProtection="1">
      <alignment horizontal="center" vertical="center" wrapText="1"/>
    </xf>
    <xf numFmtId="0" fontId="0" fillId="0" borderId="46" xfId="0" applyBorder="1" applyProtection="1"/>
    <xf numFmtId="0" fontId="0" fillId="0" borderId="47" xfId="0" applyBorder="1" applyProtection="1"/>
    <xf numFmtId="43" fontId="6" fillId="2" borderId="64" xfId="3" applyNumberFormat="1" applyFont="1" applyBorder="1" applyAlignment="1" applyProtection="1">
      <alignment horizontal="right" vertical="center"/>
    </xf>
    <xf numFmtId="164" fontId="6" fillId="2" borderId="64" xfId="3" applyNumberFormat="1" applyFont="1" applyBorder="1" applyAlignment="1" applyProtection="1">
      <alignment horizontal="center" vertical="center"/>
    </xf>
    <xf numFmtId="43" fontId="6" fillId="2" borderId="68" xfId="3" applyNumberFormat="1" applyFont="1" applyBorder="1" applyAlignment="1" applyProtection="1">
      <alignment horizontal="center" vertical="center"/>
    </xf>
    <xf numFmtId="43" fontId="6" fillId="2" borderId="16" xfId="3" applyNumberFormat="1" applyFont="1" applyBorder="1" applyAlignment="1" applyProtection="1">
      <alignment horizontal="center" vertical="center"/>
    </xf>
    <xf numFmtId="43" fontId="6" fillId="2" borderId="64" xfId="3" applyNumberFormat="1" applyFont="1" applyBorder="1" applyAlignment="1" applyProtection="1">
      <alignment vertical="center"/>
    </xf>
    <xf numFmtId="43" fontId="6" fillId="2" borderId="18" xfId="3" applyNumberFormat="1" applyFont="1" applyBorder="1" applyAlignment="1" applyProtection="1">
      <alignment vertical="center"/>
    </xf>
    <xf numFmtId="0" fontId="4" fillId="0" borderId="0" xfId="0" applyFont="1" applyProtection="1"/>
    <xf numFmtId="0" fontId="0" fillId="0" borderId="0" xfId="0" applyBorder="1" applyProtection="1"/>
    <xf numFmtId="0" fontId="0" fillId="0" borderId="0" xfId="0" applyAlignment="1" applyProtection="1">
      <alignment horizontal="center"/>
    </xf>
    <xf numFmtId="0" fontId="3" fillId="0" borderId="0" xfId="0" applyFont="1" applyAlignment="1" applyProtection="1">
      <alignment wrapText="1"/>
    </xf>
    <xf numFmtId="0" fontId="3" fillId="0" borderId="0" xfId="0" applyFont="1" applyAlignment="1" applyProtection="1">
      <alignment horizontal="left" wrapText="1"/>
    </xf>
    <xf numFmtId="0" fontId="15" fillId="23" borderId="35" xfId="0" applyFont="1" applyFill="1" applyBorder="1" applyAlignment="1" applyProtection="1">
      <alignment horizontal="center" vertical="center" wrapText="1"/>
    </xf>
    <xf numFmtId="43" fontId="3" fillId="4" borderId="4" xfId="1" applyFont="1" applyFill="1" applyBorder="1" applyAlignment="1" applyProtection="1">
      <alignment horizontal="center" vertical="center" wrapText="1"/>
    </xf>
    <xf numFmtId="43" fontId="3" fillId="4" borderId="1" xfId="1" applyFont="1" applyFill="1" applyBorder="1" applyAlignment="1" applyProtection="1">
      <alignment horizontal="center" vertical="center" wrapText="1"/>
    </xf>
    <xf numFmtId="43" fontId="3" fillId="4" borderId="5" xfId="1" applyFont="1" applyFill="1" applyBorder="1" applyAlignment="1" applyProtection="1">
      <alignment horizontal="center" vertical="center" wrapText="1"/>
    </xf>
    <xf numFmtId="0" fontId="8" fillId="6" borderId="44" xfId="0" applyFont="1" applyFill="1" applyBorder="1" applyAlignment="1" applyProtection="1">
      <alignment horizontal="center" vertical="center" wrapText="1"/>
    </xf>
    <xf numFmtId="0" fontId="0" fillId="0" borderId="48" xfId="0" applyBorder="1" applyProtection="1"/>
    <xf numFmtId="43" fontId="6" fillId="2" borderId="17" xfId="3" applyNumberFormat="1" applyFont="1" applyBorder="1" applyAlignment="1" applyProtection="1">
      <alignment horizontal="center" vertical="center"/>
    </xf>
    <xf numFmtId="43" fontId="6" fillId="2" borderId="17" xfId="3" applyNumberFormat="1" applyFont="1" applyBorder="1" applyAlignment="1" applyProtection="1">
      <alignment vertical="center"/>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xf>
    <xf numFmtId="0" fontId="8" fillId="0" borderId="20"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20" xfId="0" applyFont="1" applyBorder="1" applyAlignment="1" applyProtection="1">
      <alignment vertical="center" wrapText="1"/>
    </xf>
    <xf numFmtId="164" fontId="9" fillId="0" borderId="20" xfId="0" applyNumberFormat="1" applyFont="1" applyBorder="1" applyAlignment="1" applyProtection="1">
      <alignment horizontal="right" vertical="center" wrapText="1"/>
    </xf>
    <xf numFmtId="43" fontId="9" fillId="0" borderId="9" xfId="1" applyFont="1" applyFill="1" applyBorder="1" applyAlignment="1" applyProtection="1">
      <alignment vertical="center" wrapText="1"/>
    </xf>
    <xf numFmtId="43" fontId="0" fillId="0" borderId="0" xfId="0" applyNumberFormat="1" applyProtection="1"/>
    <xf numFmtId="0" fontId="9" fillId="6" borderId="8" xfId="0" applyFont="1" applyFill="1" applyBorder="1" applyAlignment="1" applyProtection="1">
      <alignment horizontal="center" vertical="center" wrapText="1"/>
    </xf>
    <xf numFmtId="0" fontId="9" fillId="6" borderId="9" xfId="0" applyFont="1" applyFill="1" applyBorder="1" applyAlignment="1" applyProtection="1">
      <alignment vertical="center" wrapText="1"/>
    </xf>
    <xf numFmtId="164" fontId="9" fillId="6" borderId="9" xfId="0" applyNumberFormat="1" applyFont="1" applyFill="1" applyBorder="1" applyAlignment="1" applyProtection="1">
      <alignment horizontal="right" vertical="center" wrapText="1"/>
    </xf>
    <xf numFmtId="43" fontId="9" fillId="6" borderId="9" xfId="1" applyFont="1" applyFill="1" applyBorder="1" applyAlignment="1" applyProtection="1">
      <alignment vertical="center" wrapText="1"/>
    </xf>
    <xf numFmtId="0" fontId="8" fillId="0" borderId="8" xfId="0" applyFont="1" applyBorder="1" applyAlignment="1" applyProtection="1">
      <alignment horizontal="center" vertical="center" wrapText="1"/>
    </xf>
    <xf numFmtId="0" fontId="9" fillId="0" borderId="9" xfId="0" applyFont="1" applyBorder="1" applyAlignment="1" applyProtection="1">
      <alignment vertical="center" wrapText="1"/>
    </xf>
    <xf numFmtId="164" fontId="9" fillId="0" borderId="9" xfId="0" applyNumberFormat="1" applyFont="1" applyBorder="1" applyAlignment="1" applyProtection="1">
      <alignment horizontal="right" vertical="center" wrapText="1"/>
    </xf>
    <xf numFmtId="43" fontId="13" fillId="0" borderId="21" xfId="0" applyNumberFormat="1" applyFont="1" applyBorder="1" applyProtection="1"/>
    <xf numFmtId="0" fontId="0" fillId="0" borderId="57" xfId="0" applyBorder="1" applyProtection="1"/>
    <xf numFmtId="0" fontId="21" fillId="0" borderId="58" xfId="0" applyFont="1" applyBorder="1" applyProtection="1"/>
    <xf numFmtId="0" fontId="0" fillId="0" borderId="59" xfId="0" applyBorder="1" applyProtection="1"/>
    <xf numFmtId="0" fontId="0" fillId="0" borderId="60" xfId="0" applyBorder="1" applyProtection="1"/>
    <xf numFmtId="0" fontId="21" fillId="0" borderId="61" xfId="0" applyFont="1" applyBorder="1" applyProtection="1"/>
    <xf numFmtId="0" fontId="0" fillId="0" borderId="62" xfId="0" applyBorder="1" applyProtection="1"/>
    <xf numFmtId="164" fontId="0" fillId="0" borderId="62" xfId="0" applyNumberFormat="1" applyBorder="1" applyProtection="1"/>
    <xf numFmtId="0" fontId="0" fillId="0" borderId="63" xfId="0" applyBorder="1" applyProtection="1"/>
    <xf numFmtId="165" fontId="19" fillId="0" borderId="36" xfId="6" applyNumberFormat="1" applyFont="1" applyAlignment="1" applyProtection="1">
      <alignment horizontal="right" vertical="center"/>
    </xf>
    <xf numFmtId="165" fontId="19" fillId="0" borderId="36" xfId="6" applyNumberFormat="1" applyFont="1" applyProtection="1"/>
    <xf numFmtId="165" fontId="19" fillId="4" borderId="36" xfId="6" applyNumberFormat="1" applyFont="1" applyFill="1" applyProtection="1"/>
    <xf numFmtId="0" fontId="10" fillId="11" borderId="0" xfId="7" applyFont="1" applyAlignment="1" applyProtection="1">
      <alignment horizontal="center" vertical="center"/>
      <protection locked="0"/>
    </xf>
    <xf numFmtId="0" fontId="0" fillId="0" borderId="0" xfId="0" applyProtection="1">
      <protection locked="0"/>
    </xf>
    <xf numFmtId="0" fontId="19" fillId="0" borderId="36" xfId="6" applyFont="1" applyAlignment="1" applyProtection="1">
      <alignment horizontal="left" vertical="center"/>
      <protection locked="0"/>
    </xf>
    <xf numFmtId="0" fontId="20" fillId="0" borderId="36" xfId="6" applyFont="1" applyAlignment="1" applyProtection="1">
      <alignment horizontal="left" vertical="center"/>
      <protection locked="0"/>
    </xf>
    <xf numFmtId="165" fontId="19" fillId="0" borderId="36" xfId="6" applyNumberFormat="1" applyFont="1" applyAlignment="1" applyProtection="1">
      <alignment horizontal="left" vertical="center"/>
      <protection locked="0"/>
    </xf>
    <xf numFmtId="0" fontId="3" fillId="0" borderId="0" xfId="0" applyFont="1" applyAlignment="1" applyProtection="1">
      <alignment horizontal="center"/>
      <protection locked="0"/>
    </xf>
    <xf numFmtId="0" fontId="5" fillId="0" borderId="0" xfId="0" applyFont="1" applyProtection="1">
      <protection locked="0"/>
    </xf>
    <xf numFmtId="9" fontId="3" fillId="0" borderId="0" xfId="2" applyFont="1" applyProtection="1">
      <protection locked="0"/>
    </xf>
    <xf numFmtId="0" fontId="18" fillId="15" borderId="41" xfId="5" applyFont="1" applyFill="1" applyBorder="1" applyAlignment="1" applyProtection="1">
      <alignment horizontal="center" vertical="center"/>
      <protection locked="0"/>
    </xf>
    <xf numFmtId="0" fontId="18" fillId="15" borderId="42" xfId="5" applyFont="1" applyFill="1" applyBorder="1" applyAlignment="1" applyProtection="1">
      <alignment horizontal="left" vertical="center"/>
      <protection locked="0"/>
    </xf>
    <xf numFmtId="0" fontId="18" fillId="15" borderId="43" xfId="5" applyFont="1" applyFill="1" applyBorder="1" applyAlignment="1" applyProtection="1">
      <alignment horizontal="center" vertical="center"/>
      <protection locked="0"/>
    </xf>
    <xf numFmtId="0" fontId="10" fillId="2" borderId="0" xfId="3" applyFont="1" applyAlignment="1" applyProtection="1">
      <alignment horizontal="center"/>
      <protection locked="0"/>
    </xf>
    <xf numFmtId="0" fontId="19" fillId="0" borderId="36" xfId="6" applyFont="1" applyProtection="1">
      <protection locked="0"/>
    </xf>
    <xf numFmtId="0" fontId="19" fillId="0" borderId="36" xfId="6" applyFont="1" applyAlignment="1" applyProtection="1">
      <alignment horizontal="right"/>
      <protection locked="0"/>
    </xf>
    <xf numFmtId="0" fontId="18" fillId="12" borderId="0" xfId="5" applyFont="1" applyFill="1" applyBorder="1" applyAlignment="1" applyProtection="1">
      <protection locked="0"/>
    </xf>
    <xf numFmtId="0" fontId="18" fillId="13" borderId="0" xfId="5" applyFont="1" applyFill="1" applyAlignment="1" applyProtection="1">
      <alignment horizontal="center" vertical="center"/>
      <protection locked="0"/>
    </xf>
    <xf numFmtId="0" fontId="18" fillId="13" borderId="0" xfId="5" applyFont="1" applyFill="1" applyAlignment="1" applyProtection="1">
      <alignment horizontal="left" vertical="center"/>
      <protection locked="0"/>
    </xf>
    <xf numFmtId="0" fontId="19" fillId="4" borderId="36" xfId="6" applyFont="1" applyFill="1" applyProtection="1">
      <protection locked="0"/>
    </xf>
    <xf numFmtId="0" fontId="19" fillId="4" borderId="36" xfId="6" applyFont="1" applyFill="1" applyAlignment="1" applyProtection="1">
      <alignment horizontal="right"/>
      <protection locked="0"/>
    </xf>
    <xf numFmtId="0" fontId="3" fillId="4" borderId="36" xfId="6" applyFont="1" applyFill="1" applyAlignment="1" applyProtection="1">
      <alignment horizontal="center" vertical="center"/>
      <protection locked="0"/>
    </xf>
    <xf numFmtId="0" fontId="3" fillId="4" borderId="36" xfId="6" applyFont="1" applyFill="1" applyAlignment="1" applyProtection="1">
      <alignment horizontal="right"/>
      <protection locked="0"/>
    </xf>
    <xf numFmtId="9" fontId="3" fillId="4" borderId="36" xfId="2" applyFont="1" applyFill="1" applyBorder="1" applyProtection="1">
      <protection locked="0"/>
    </xf>
    <xf numFmtId="0" fontId="0" fillId="4" borderId="0" xfId="0" applyFill="1" applyProtection="1">
      <protection locked="0"/>
    </xf>
    <xf numFmtId="0" fontId="19" fillId="14" borderId="36" xfId="6" applyFont="1" applyFill="1" applyAlignment="1" applyProtection="1">
      <alignment horizontal="left" vertical="center"/>
      <protection locked="0"/>
    </xf>
    <xf numFmtId="0" fontId="19" fillId="14" borderId="36" xfId="6" applyFont="1" applyFill="1" applyAlignment="1" applyProtection="1">
      <alignment horizontal="left" vertical="center" wrapText="1"/>
      <protection locked="0"/>
    </xf>
    <xf numFmtId="0" fontId="19" fillId="22" borderId="36" xfId="6" applyFont="1" applyFill="1" applyAlignment="1" applyProtection="1">
      <alignment horizontal="left" vertical="center"/>
      <protection locked="0"/>
    </xf>
    <xf numFmtId="0" fontId="19" fillId="22" borderId="36" xfId="6" applyFont="1" applyFill="1" applyAlignment="1" applyProtection="1">
      <alignment horizontal="left" vertical="center" wrapText="1"/>
      <protection locked="0"/>
    </xf>
    <xf numFmtId="0" fontId="20" fillId="0" borderId="0" xfId="0" applyFont="1" applyProtection="1">
      <protection locked="0"/>
    </xf>
    <xf numFmtId="0" fontId="12" fillId="0" borderId="0" xfId="0" applyFont="1" applyProtection="1">
      <protection locked="0"/>
    </xf>
    <xf numFmtId="0" fontId="14" fillId="19" borderId="0" xfId="4" applyFont="1" applyFill="1" applyBorder="1" applyAlignment="1">
      <alignment horizontal="left" vertical="center" wrapText="1"/>
    </xf>
    <xf numFmtId="0" fontId="14" fillId="18" borderId="0" xfId="4" applyFont="1" applyFill="1" applyBorder="1" applyAlignment="1">
      <alignment horizontal="left" vertical="center" wrapText="1"/>
    </xf>
    <xf numFmtId="0" fontId="14" fillId="17" borderId="0" xfId="4" applyFont="1" applyFill="1" applyBorder="1" applyAlignment="1">
      <alignment horizontal="left" vertical="center"/>
    </xf>
    <xf numFmtId="0" fontId="25" fillId="26" borderId="0" xfId="4" applyFont="1" applyFill="1" applyBorder="1" applyAlignment="1">
      <alignment horizontal="left" vertical="center" wrapText="1"/>
    </xf>
    <xf numFmtId="0" fontId="19" fillId="0" borderId="49" xfId="0" applyFont="1" applyBorder="1" applyAlignment="1" applyProtection="1">
      <alignment horizontal="left" wrapText="1"/>
    </xf>
    <xf numFmtId="0" fontId="19" fillId="0" borderId="50" xfId="0" applyFont="1" applyBorder="1" applyAlignment="1" applyProtection="1">
      <alignment horizontal="left" wrapText="1"/>
    </xf>
    <xf numFmtId="0" fontId="19" fillId="0" borderId="51" xfId="0" applyFont="1" applyBorder="1" applyAlignment="1" applyProtection="1">
      <alignment horizontal="left" wrapText="1"/>
    </xf>
    <xf numFmtId="0" fontId="16" fillId="21" borderId="16" xfId="0" applyFont="1" applyFill="1" applyBorder="1" applyAlignment="1" applyProtection="1">
      <alignment horizontal="left"/>
    </xf>
    <xf numFmtId="0" fontId="16" fillId="21" borderId="17" xfId="0" applyFont="1" applyFill="1" applyBorder="1" applyAlignment="1" applyProtection="1">
      <alignment horizontal="left"/>
    </xf>
    <xf numFmtId="0" fontId="16" fillId="21" borderId="18" xfId="0" applyFont="1" applyFill="1" applyBorder="1" applyAlignment="1" applyProtection="1">
      <alignment horizontal="left"/>
    </xf>
    <xf numFmtId="0" fontId="16" fillId="19" borderId="16" xfId="0" applyFont="1" applyFill="1" applyBorder="1" applyAlignment="1" applyProtection="1">
      <alignment horizontal="left" vertical="top" wrapText="1"/>
      <protection locked="0"/>
    </xf>
    <xf numFmtId="0" fontId="16" fillId="19" borderId="17" xfId="0" applyFont="1" applyFill="1" applyBorder="1" applyAlignment="1" applyProtection="1">
      <alignment horizontal="left" vertical="top" wrapText="1"/>
      <protection locked="0"/>
    </xf>
    <xf numFmtId="0" fontId="16" fillId="19" borderId="18" xfId="0" applyFont="1" applyFill="1" applyBorder="1" applyAlignment="1" applyProtection="1">
      <alignment horizontal="left" vertical="top" wrapText="1"/>
      <protection locked="0"/>
    </xf>
    <xf numFmtId="0" fontId="3" fillId="0" borderId="5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53" xfId="0" applyFont="1" applyBorder="1" applyAlignment="1" applyProtection="1">
      <alignment horizontal="left" vertical="top" wrapText="1"/>
    </xf>
    <xf numFmtId="0" fontId="3" fillId="0" borderId="52"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53" xfId="0" applyFont="1" applyBorder="1" applyAlignment="1" applyProtection="1">
      <alignment horizontal="left" vertical="top"/>
    </xf>
    <xf numFmtId="0" fontId="3" fillId="0" borderId="54" xfId="0" applyFont="1" applyBorder="1" applyAlignment="1" applyProtection="1">
      <alignment horizontal="left" vertical="top" wrapText="1"/>
    </xf>
    <xf numFmtId="0" fontId="3" fillId="0" borderId="55" xfId="0" applyFont="1" applyBorder="1" applyAlignment="1" applyProtection="1">
      <alignment horizontal="left" vertical="top"/>
    </xf>
    <xf numFmtId="0" fontId="3" fillId="0" borderId="25" xfId="0" applyFont="1" applyBorder="1" applyAlignment="1" applyProtection="1">
      <alignment horizontal="left" vertical="top"/>
    </xf>
    <xf numFmtId="0" fontId="16" fillId="20" borderId="49" xfId="0" applyFont="1" applyFill="1" applyBorder="1" applyAlignment="1" applyProtection="1">
      <alignment horizontal="left" vertical="center"/>
    </xf>
    <xf numFmtId="0" fontId="16" fillId="20" borderId="50" xfId="0" applyFont="1" applyFill="1" applyBorder="1" applyAlignment="1" applyProtection="1">
      <alignment horizontal="left" vertical="center"/>
    </xf>
    <xf numFmtId="0" fontId="16" fillId="20" borderId="51" xfId="0" applyFont="1" applyFill="1" applyBorder="1" applyAlignment="1" applyProtection="1">
      <alignment horizontal="left" vertical="center"/>
    </xf>
    <xf numFmtId="0" fontId="16" fillId="19" borderId="52" xfId="0" applyFont="1" applyFill="1" applyBorder="1" applyAlignment="1" applyProtection="1">
      <alignment horizontal="left" vertical="center"/>
      <protection locked="0"/>
    </xf>
    <xf numFmtId="0" fontId="16" fillId="19" borderId="0" xfId="0" applyFont="1" applyFill="1" applyBorder="1" applyAlignment="1" applyProtection="1">
      <alignment horizontal="left" vertical="center"/>
      <protection locked="0"/>
    </xf>
    <xf numFmtId="0" fontId="16" fillId="19" borderId="53" xfId="0" applyFont="1" applyFill="1" applyBorder="1" applyAlignment="1" applyProtection="1">
      <alignment horizontal="left" vertical="center"/>
      <protection locked="0"/>
    </xf>
    <xf numFmtId="0" fontId="3" fillId="0" borderId="52"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3" xfId="0" applyFont="1" applyBorder="1" applyAlignment="1" applyProtection="1">
      <alignment horizontal="left" vertical="center"/>
    </xf>
    <xf numFmtId="0" fontId="4" fillId="19" borderId="16" xfId="0" applyFont="1" applyFill="1" applyBorder="1" applyAlignment="1" applyProtection="1">
      <alignment horizontal="left"/>
      <protection locked="0"/>
    </xf>
    <xf numFmtId="0" fontId="4" fillId="19" borderId="17" xfId="0" applyFont="1" applyFill="1" applyBorder="1" applyAlignment="1" applyProtection="1">
      <alignment horizontal="left"/>
      <protection locked="0"/>
    </xf>
    <xf numFmtId="0" fontId="4" fillId="19" borderId="18" xfId="0" applyFont="1" applyFill="1" applyBorder="1" applyAlignment="1" applyProtection="1">
      <alignment horizontal="left"/>
      <protection locked="0"/>
    </xf>
    <xf numFmtId="0" fontId="18" fillId="15" borderId="38" xfId="5" applyFont="1" applyFill="1" applyBorder="1" applyAlignment="1" applyProtection="1">
      <alignment horizontal="left"/>
      <protection locked="0"/>
    </xf>
    <xf numFmtId="0" fontId="18" fillId="15" borderId="39" xfId="5" applyFont="1" applyFill="1" applyBorder="1" applyAlignment="1" applyProtection="1">
      <alignment horizontal="left"/>
      <protection locked="0"/>
    </xf>
    <xf numFmtId="0" fontId="18" fillId="15" borderId="40" xfId="5" applyFont="1" applyFill="1" applyBorder="1" applyAlignment="1" applyProtection="1">
      <alignment horizontal="left"/>
      <protection locked="0"/>
    </xf>
    <xf numFmtId="0" fontId="18" fillId="13" borderId="3" xfId="5" applyFont="1" applyFill="1" applyBorder="1" applyAlignment="1" applyProtection="1">
      <alignment horizontal="left"/>
      <protection locked="0"/>
    </xf>
    <xf numFmtId="0" fontId="15" fillId="23" borderId="65" xfId="0" applyFont="1" applyFill="1" applyBorder="1" applyAlignment="1" applyProtection="1">
      <alignment horizontal="center" vertical="center" wrapText="1"/>
    </xf>
    <xf numFmtId="0" fontId="15" fillId="23" borderId="66" xfId="0" applyFont="1" applyFill="1" applyBorder="1" applyAlignment="1" applyProtection="1">
      <alignment horizontal="center" vertical="center" wrapText="1"/>
    </xf>
    <xf numFmtId="0" fontId="15" fillId="23" borderId="67" xfId="0" applyFont="1" applyFill="1" applyBorder="1" applyAlignment="1" applyProtection="1">
      <alignment horizontal="center" vertical="center" wrapText="1"/>
    </xf>
    <xf numFmtId="0" fontId="15" fillId="10" borderId="30" xfId="0" applyFont="1" applyFill="1" applyBorder="1" applyAlignment="1" applyProtection="1">
      <alignment horizontal="center" vertical="center" wrapText="1"/>
    </xf>
    <xf numFmtId="0" fontId="15" fillId="10" borderId="31" xfId="0" applyFont="1" applyFill="1" applyBorder="1" applyAlignment="1" applyProtection="1">
      <alignment horizontal="center" vertical="center" wrapText="1"/>
    </xf>
    <xf numFmtId="0" fontId="15" fillId="3" borderId="29"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0" xfId="0" applyFont="1" applyFill="1" applyBorder="1" applyAlignment="1" applyProtection="1">
      <alignment horizontal="center" vertical="center" wrapText="1"/>
    </xf>
    <xf numFmtId="0" fontId="15" fillId="23" borderId="35" xfId="0" applyFont="1" applyFill="1" applyBorder="1" applyAlignment="1" applyProtection="1">
      <alignment horizontal="center" vertical="center" wrapText="1"/>
    </xf>
    <xf numFmtId="0" fontId="15" fillId="3" borderId="0" xfId="0" applyFont="1" applyFill="1" applyAlignment="1" applyProtection="1">
      <alignment horizontal="center" vertical="center" wrapText="1"/>
    </xf>
    <xf numFmtId="0" fontId="15" fillId="10" borderId="6"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43" fontId="6" fillId="2" borderId="0" xfId="3" applyNumberFormat="1" applyFont="1" applyBorder="1" applyAlignment="1" applyProtection="1">
      <alignment horizontal="right" vertical="center"/>
    </xf>
    <xf numFmtId="43" fontId="6" fillId="2" borderId="56" xfId="3" applyNumberFormat="1" applyFont="1" applyBorder="1" applyAlignment="1" applyProtection="1">
      <alignment horizontal="right" vertical="center"/>
    </xf>
  </cellXfs>
  <cellStyles count="8">
    <cellStyle name="Ênfase1" xfId="3" builtinId="29"/>
    <cellStyle name="Ênfase3" xfId="5" builtinId="37"/>
    <cellStyle name="Ênfase6" xfId="7" builtinId="49"/>
    <cellStyle name="Normal" xfId="0" builtinId="0"/>
    <cellStyle name="Porcentagem" xfId="2" builtinId="5"/>
    <cellStyle name="Título 1" xfId="4" builtinId="16"/>
    <cellStyle name="Total" xfId="6" builtinId="25"/>
    <cellStyle name="Vírgula" xfId="1" builtinId="3"/>
  </cellStyles>
  <dxfs count="18">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protection locked="0" hidden="0"/>
    </dxf>
    <dxf>
      <font>
        <b/>
        <i val="0"/>
        <strike val="0"/>
        <condense val="0"/>
        <extend val="0"/>
        <outline val="0"/>
        <shadow val="0"/>
        <u val="none"/>
        <vertAlign val="baseline"/>
        <sz val="10"/>
        <color theme="0"/>
        <name val="Arial Black"/>
        <family val="2"/>
        <scheme val="none"/>
      </font>
      <fill>
        <patternFill patternType="solid">
          <fgColor indexed="64"/>
          <bgColor theme="9" tint="-0.249977111117893"/>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65" formatCode="0.0000%"/>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protection locked="0" hidden="0"/>
    </dxf>
    <dxf>
      <font>
        <strike val="0"/>
        <outline val="0"/>
        <shadow val="0"/>
        <u val="none"/>
        <vertAlign val="baseline"/>
        <name val="Arial"/>
        <family val="2"/>
        <scheme val="none"/>
      </font>
      <protection locked="0" hidden="0"/>
    </dxf>
    <dxf>
      <border>
        <bottom style="medium">
          <color theme="8"/>
        </bottom>
      </border>
    </dxf>
    <dxf>
      <font>
        <b/>
        <strike val="0"/>
        <outline val="0"/>
        <shadow val="0"/>
        <u val="none"/>
        <vertAlign val="baseline"/>
        <sz val="10"/>
        <color theme="0"/>
        <name val="Arial Black"/>
        <family val="2"/>
        <scheme val="none"/>
      </font>
      <fill>
        <patternFill patternType="solid">
          <fgColor indexed="64"/>
          <bgColor theme="8" tint="-0.499984740745262"/>
        </patternFill>
      </fill>
      <alignment vertical="center" textRotation="0" wrapText="0" indent="0" justifyLastLine="0" shrinkToFit="0" readingOrder="0"/>
      <border diagonalUp="0" diagonalDown="0">
        <left/>
        <right/>
        <top/>
        <bottom/>
        <vertical/>
      </border>
      <protection locked="0" hidden="0"/>
    </dxf>
    <dxf>
      <font>
        <b val="0"/>
        <strike val="0"/>
        <outline val="0"/>
        <shadow val="0"/>
        <u val="none"/>
        <vertAlign val="baseline"/>
        <sz val="10"/>
        <color theme="1"/>
        <name val="Arial Black"/>
        <family val="2"/>
        <scheme val="none"/>
      </font>
      <protection locked="1" hidden="0"/>
    </dxf>
    <dxf>
      <font>
        <b val="0"/>
        <strike val="0"/>
        <outline val="0"/>
        <shadow val="0"/>
        <u val="none"/>
        <vertAlign val="baseline"/>
        <sz val="10"/>
        <color theme="1"/>
        <name val="Arial Black"/>
        <family val="2"/>
        <scheme val="none"/>
      </font>
      <numFmt numFmtId="35" formatCode="_-* #,##0.00_-;\-* #,##0.00_-;_-* &quot;-&quot;??_-;_-@_-"/>
      <alignment horizontal="general" vertical="center" textRotation="0" wrapText="0" indent="0" justifyLastLine="0" shrinkToFit="0" readingOrder="0"/>
      <protection locked="1" hidden="0"/>
    </dxf>
    <dxf>
      <font>
        <b val="0"/>
        <strike val="0"/>
        <outline val="0"/>
        <shadow val="0"/>
        <u val="none"/>
        <vertAlign val="baseline"/>
        <sz val="10"/>
        <color theme="1"/>
        <name val="Arial Black"/>
        <family val="2"/>
        <scheme val="none"/>
      </font>
      <protection locked="1" hidden="0"/>
    </dxf>
    <dxf>
      <font>
        <b val="0"/>
        <strike val="0"/>
        <outline val="0"/>
        <shadow val="0"/>
        <u val="none"/>
        <vertAlign val="baseline"/>
        <sz val="10"/>
        <color theme="1"/>
        <name val="Arial Black"/>
        <family val="2"/>
        <scheme val="none"/>
      </font>
      <alignment horizontal="center"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0"/>
        <color theme="1"/>
        <name val="Arial Black"/>
        <family val="2"/>
        <scheme val="none"/>
      </font>
      <protection locked="1" hidden="0"/>
    </dxf>
    <dxf>
      <font>
        <b val="0"/>
        <strike val="0"/>
        <outline val="0"/>
        <shadow val="0"/>
        <u val="none"/>
        <vertAlign val="baseline"/>
        <sz val="10"/>
        <color theme="1"/>
        <name val="Arial Black"/>
        <family val="2"/>
        <scheme val="none"/>
      </font>
      <fill>
        <patternFill patternType="solid">
          <fgColor indexed="64"/>
          <bgColor theme="1" tint="0.249977111117893"/>
        </patternFill>
      </fill>
      <protection locked="1" hidden="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6EF35C-B5EB-4847-8317-A7AA302435C9}" name="Tabela1" displayName="Tabela1" ref="A4:D8" totalsRowShown="0" headerRowDxfId="17" dataDxfId="16" tableBorderDxfId="15">
  <autoFilter ref="A4:D8" xr:uid="{B3F394CF-CFAF-48E5-A713-93A53220CCAF}">
    <filterColumn colId="0" hiddenButton="1"/>
    <filterColumn colId="1" hiddenButton="1"/>
    <filterColumn colId="2" hiddenButton="1"/>
    <filterColumn colId="3" hiddenButton="1"/>
  </autoFilter>
  <tableColumns count="4">
    <tableColumn id="1" xr3:uid="{C9CEF65C-5738-4738-87EC-7742C55B39A0}" name="ITEM" dataDxfId="14"/>
    <tableColumn id="2" xr3:uid="{FD466441-844D-41CE-8D3E-4E651ED32AB1}" name="DESCRIÇÃO" dataDxfId="13"/>
    <tableColumn id="5" xr3:uid="{6EB6E9FE-B0DB-44D5-8E71-677B9E870F39}" name="Preço para um ano (R$)" dataDxfId="12" dataCellStyle="Vírgula"/>
    <tableColumn id="3" xr3:uid="{C54D0BB3-4981-4DFC-B5FB-26729A938CA6}" name="Preço para três anos (R$)" dataDxfId="11"/>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4B8CB4-CB22-4855-BE20-3DE5CF4E75A1}" name="Tabela2" displayName="Tabela2" ref="A5:C13" totalsRowShown="0" headerRowDxfId="10" dataDxfId="8" headerRowBorderDxfId="9" headerRowCellStyle="Ênfase3">
  <tableColumns count="3">
    <tableColumn id="1" xr3:uid="{5CD0754A-DA7F-493F-BF12-C452480E28C9}" name="Item" dataDxfId="7"/>
    <tableColumn id="2" xr3:uid="{B7DF3E7D-C9DC-458B-9D2B-6DAC6AFDFFCD}" name="Descrição" dataDxfId="6"/>
    <tableColumn id="3" xr3:uid="{9DDBBC68-061D-4951-826E-DE2C7D9E9382}" name="Percentual ou alíquota" dataDxfId="5" dataCellStyle="Porcentagem"/>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797732-AC36-4E48-98F0-72A8AC45E377}" name="Tabela3" displayName="Tabela3" ref="A19:C32" totalsRowShown="0" headerRowDxfId="4" dataDxfId="3" headerRowCellStyle="Ênfase3">
  <tableColumns count="3">
    <tableColumn id="1" xr3:uid="{67DEA183-D620-472C-AD27-5E3BF27DDCCD}" name="Item" dataDxfId="2"/>
    <tableColumn id="2" xr3:uid="{96F7D572-3E48-48BA-8DE0-523C36A6C5E3}" name="Descrição" dataDxfId="1"/>
    <tableColumn id="3" xr3:uid="{6204539E-615D-4A5B-9442-4D10585FA82B}" name="Percentual" dataDxfId="0" dataCellStyle="Porcentagem"/>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8AD3-AC55-4DD8-925B-21BF014493EC}">
  <sheetPr>
    <pageSetUpPr fitToPage="1"/>
  </sheetPr>
  <dimension ref="A1:R6"/>
  <sheetViews>
    <sheetView tabSelected="1" zoomScaleNormal="100" workbookViewId="0">
      <selection activeCell="B4" sqref="B4:R4"/>
    </sheetView>
  </sheetViews>
  <sheetFormatPr defaultRowHeight="14.4" x14ac:dyDescent="0.3"/>
  <sheetData>
    <row r="1" spans="1:18" ht="17.399999999999999" x14ac:dyDescent="0.45">
      <c r="A1" s="4" t="s">
        <v>142</v>
      </c>
    </row>
    <row r="2" spans="1:18" ht="17.399999999999999" x14ac:dyDescent="0.45">
      <c r="A2" s="4"/>
    </row>
    <row r="3" spans="1:18" ht="41.25" customHeight="1" x14ac:dyDescent="0.3">
      <c r="A3" s="6">
        <v>1</v>
      </c>
      <c r="B3" s="149" t="s">
        <v>154</v>
      </c>
      <c r="C3" s="149"/>
      <c r="D3" s="149"/>
      <c r="E3" s="149"/>
      <c r="F3" s="149"/>
      <c r="G3" s="149"/>
      <c r="H3" s="149"/>
      <c r="I3" s="149"/>
      <c r="J3" s="149"/>
      <c r="K3" s="149"/>
      <c r="L3" s="149"/>
      <c r="M3" s="149"/>
      <c r="N3" s="149"/>
      <c r="O3" s="149"/>
      <c r="P3" s="149"/>
      <c r="Q3" s="149"/>
      <c r="R3" s="149"/>
    </row>
    <row r="4" spans="1:18" ht="46.5" customHeight="1" x14ac:dyDescent="0.3">
      <c r="A4" s="6">
        <v>2</v>
      </c>
      <c r="B4" s="147" t="s">
        <v>165</v>
      </c>
      <c r="C4" s="147"/>
      <c r="D4" s="147"/>
      <c r="E4" s="147"/>
      <c r="F4" s="147"/>
      <c r="G4" s="147"/>
      <c r="H4" s="147"/>
      <c r="I4" s="147"/>
      <c r="J4" s="147"/>
      <c r="K4" s="147"/>
      <c r="L4" s="147"/>
      <c r="M4" s="147"/>
      <c r="N4" s="147"/>
      <c r="O4" s="147"/>
      <c r="P4" s="147"/>
      <c r="Q4" s="147"/>
      <c r="R4" s="147"/>
    </row>
    <row r="5" spans="1:18" ht="40.5" customHeight="1" x14ac:dyDescent="0.3">
      <c r="A5" s="5">
        <v>3</v>
      </c>
      <c r="B5" s="148" t="s">
        <v>156</v>
      </c>
      <c r="C5" s="148"/>
      <c r="D5" s="148"/>
      <c r="E5" s="148"/>
      <c r="F5" s="148"/>
      <c r="G5" s="148"/>
      <c r="H5" s="148"/>
      <c r="I5" s="148"/>
      <c r="J5" s="148"/>
      <c r="K5" s="148"/>
      <c r="L5" s="148"/>
      <c r="M5" s="148"/>
      <c r="N5" s="148"/>
      <c r="O5" s="148"/>
      <c r="P5" s="148"/>
      <c r="Q5" s="148"/>
      <c r="R5" s="148"/>
    </row>
    <row r="6" spans="1:18" ht="40.5" customHeight="1" x14ac:dyDescent="0.3">
      <c r="A6" s="5">
        <v>4</v>
      </c>
      <c r="B6" s="150" t="s">
        <v>153</v>
      </c>
      <c r="C6" s="150"/>
      <c r="D6" s="150"/>
      <c r="E6" s="150"/>
      <c r="F6" s="150"/>
      <c r="G6" s="150"/>
      <c r="H6" s="150"/>
      <c r="I6" s="150"/>
      <c r="J6" s="150"/>
      <c r="K6" s="150"/>
      <c r="L6" s="150"/>
      <c r="M6" s="150"/>
      <c r="N6" s="150"/>
      <c r="O6" s="150"/>
      <c r="P6" s="150"/>
      <c r="Q6" s="150"/>
      <c r="R6" s="150"/>
    </row>
  </sheetData>
  <mergeCells count="4">
    <mergeCell ref="B4:R4"/>
    <mergeCell ref="B5:R5"/>
    <mergeCell ref="B3:R3"/>
    <mergeCell ref="B6:R6"/>
  </mergeCells>
  <pageMargins left="0.23622047244094491" right="0.23622047244094491" top="1.0236220472440944" bottom="0.74803149606299213" header="0.31496062992125984" footer="0.31496062992125984"/>
  <pageSetup paperSize="9" scale="86" fitToHeight="0" orientation="landscape" horizontalDpi="4294967293" verticalDpi="4294967293" r:id="rId1"/>
  <headerFooter>
    <oddHeader>&amp;C&amp;"Arial Black,Normal"PREGÃO ELETRÔNICO BDMG-XXXX/2020
PROPOSTA DE PREÇOS&amp;R&amp;G</oddHeader>
    <oddFooter>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2265C-067D-4EAE-9296-A8A04284DFB2}">
  <sheetPr>
    <pageSetUpPr fitToPage="1"/>
  </sheetPr>
  <dimension ref="A1:D18"/>
  <sheetViews>
    <sheetView zoomScale="90" zoomScaleNormal="90" workbookViewId="0">
      <selection activeCell="A9" sqref="A9:D9"/>
    </sheetView>
  </sheetViews>
  <sheetFormatPr defaultColWidth="8.88671875" defaultRowHeight="14.4" x14ac:dyDescent="0.3"/>
  <cols>
    <col min="1" max="1" width="6.6640625" style="39" bestFit="1" customWidth="1"/>
    <col min="2" max="2" width="65.33203125" style="39" customWidth="1"/>
    <col min="3" max="3" width="23.33203125" style="39" bestFit="1" customWidth="1"/>
    <col min="4" max="4" width="21.109375" style="39" customWidth="1"/>
    <col min="5" max="16384" width="8.88671875" style="39"/>
  </cols>
  <sheetData>
    <row r="1" spans="1:4" ht="16.8" thickBot="1" x14ac:dyDescent="0.45">
      <c r="A1" s="154" t="s">
        <v>166</v>
      </c>
      <c r="B1" s="155"/>
      <c r="C1" s="155"/>
      <c r="D1" s="156"/>
    </row>
    <row r="2" spans="1:4" ht="32.25" customHeight="1" thickBot="1" x14ac:dyDescent="0.45">
      <c r="A2" s="151" t="s">
        <v>152</v>
      </c>
      <c r="B2" s="152"/>
      <c r="C2" s="152"/>
      <c r="D2" s="153"/>
    </row>
    <row r="3" spans="1:4" ht="16.8" thickBot="1" x14ac:dyDescent="0.45">
      <c r="A3" s="154" t="s">
        <v>167</v>
      </c>
      <c r="B3" s="155"/>
      <c r="C3" s="155"/>
      <c r="D3" s="156"/>
    </row>
    <row r="4" spans="1:4" ht="32.4" x14ac:dyDescent="0.3">
      <c r="A4" s="40" t="s">
        <v>137</v>
      </c>
      <c r="B4" s="40" t="s">
        <v>138</v>
      </c>
      <c r="C4" s="41" t="s">
        <v>157</v>
      </c>
      <c r="D4" s="41" t="s">
        <v>158</v>
      </c>
    </row>
    <row r="5" spans="1:4" ht="31.5" customHeight="1" x14ac:dyDescent="0.3">
      <c r="A5" s="42">
        <v>1</v>
      </c>
      <c r="B5" s="43" t="s">
        <v>116</v>
      </c>
      <c r="C5" s="44">
        <f>'II - Instâncias de computação'!S40</f>
        <v>0</v>
      </c>
      <c r="D5" s="44">
        <f>Tabela1[[#This Row],[Preço para um ano (R$)]]*3</f>
        <v>0</v>
      </c>
    </row>
    <row r="6" spans="1:4" ht="31.5" customHeight="1" x14ac:dyDescent="0.3">
      <c r="A6" s="42">
        <v>2</v>
      </c>
      <c r="B6" s="43" t="s">
        <v>127</v>
      </c>
      <c r="C6" s="44">
        <f>'IV - Demais Serviços de Nuvem'!L20</f>
        <v>0</v>
      </c>
      <c r="D6" s="44">
        <f>Tabela1[[#This Row],[Preço para um ano (R$)]]*3</f>
        <v>0</v>
      </c>
    </row>
    <row r="7" spans="1:4" ht="31.5" customHeight="1" x14ac:dyDescent="0.3">
      <c r="A7" s="42">
        <v>3</v>
      </c>
      <c r="B7" s="43" t="s">
        <v>123</v>
      </c>
      <c r="C7" s="44">
        <f>'V - Suporte e Sustentação'!F8</f>
        <v>0</v>
      </c>
      <c r="D7" s="44">
        <f>Tabela1[[#This Row],[Preço para um ano (R$)]]*3</f>
        <v>0</v>
      </c>
    </row>
    <row r="8" spans="1:4" ht="31.5" customHeight="1" thickBot="1" x14ac:dyDescent="0.35">
      <c r="A8" s="42"/>
      <c r="B8" s="45" t="s">
        <v>155</v>
      </c>
      <c r="C8" s="44">
        <f>SUBTOTAL(109,C5:C7)</f>
        <v>0</v>
      </c>
      <c r="D8" s="46">
        <f t="shared" ref="D8" si="0">SUBTOTAL(109,D5:D7)</f>
        <v>0</v>
      </c>
    </row>
    <row r="9" spans="1:4" ht="22.5" customHeight="1" thickBot="1" x14ac:dyDescent="0.35">
      <c r="A9" s="157" t="s">
        <v>168</v>
      </c>
      <c r="B9" s="158"/>
      <c r="C9" s="158"/>
      <c r="D9" s="159"/>
    </row>
    <row r="10" spans="1:4" ht="24.75" customHeight="1" thickBot="1" x14ac:dyDescent="0.45">
      <c r="A10" s="154" t="s">
        <v>169</v>
      </c>
      <c r="B10" s="155"/>
      <c r="C10" s="155"/>
      <c r="D10" s="156"/>
    </row>
    <row r="11" spans="1:4" ht="65.25" customHeight="1" x14ac:dyDescent="0.3">
      <c r="A11" s="160" t="s">
        <v>151</v>
      </c>
      <c r="B11" s="161"/>
      <c r="C11" s="161"/>
      <c r="D11" s="162"/>
    </row>
    <row r="12" spans="1:4" ht="21.75" customHeight="1" x14ac:dyDescent="0.3">
      <c r="A12" s="163" t="s">
        <v>163</v>
      </c>
      <c r="B12" s="164"/>
      <c r="C12" s="164"/>
      <c r="D12" s="165"/>
    </row>
    <row r="13" spans="1:4" ht="65.25" customHeight="1" thickBot="1" x14ac:dyDescent="0.35">
      <c r="A13" s="166" t="s">
        <v>164</v>
      </c>
      <c r="B13" s="167"/>
      <c r="C13" s="167"/>
      <c r="D13" s="168"/>
    </row>
    <row r="14" spans="1:4" ht="16.2" x14ac:dyDescent="0.3">
      <c r="A14" s="169" t="s">
        <v>170</v>
      </c>
      <c r="B14" s="170"/>
      <c r="C14" s="170"/>
      <c r="D14" s="171"/>
    </row>
    <row r="15" spans="1:4" ht="16.2" x14ac:dyDescent="0.3">
      <c r="A15" s="172" t="s">
        <v>114</v>
      </c>
      <c r="B15" s="173"/>
      <c r="C15" s="173"/>
      <c r="D15" s="174"/>
    </row>
    <row r="16" spans="1:4" ht="16.2" x14ac:dyDescent="0.3">
      <c r="A16" s="47"/>
      <c r="B16" s="48"/>
      <c r="C16" s="48"/>
      <c r="D16" s="49"/>
    </row>
    <row r="17" spans="1:4" x14ac:dyDescent="0.3">
      <c r="A17" s="175" t="s">
        <v>115</v>
      </c>
      <c r="B17" s="176"/>
      <c r="C17" s="176"/>
      <c r="D17" s="177"/>
    </row>
    <row r="18" spans="1:4" ht="16.8" thickBot="1" x14ac:dyDescent="0.35">
      <c r="A18" s="50"/>
      <c r="B18" s="51"/>
      <c r="C18" s="51"/>
      <c r="D18" s="52"/>
    </row>
  </sheetData>
  <sheetProtection algorithmName="SHA-512" hashValue="Y1dw406JatOC+htXnCbNKWB1zWhQzaj1l+8BIzmfOWqVJMsJkIWwK1/1nY8AeoIMF8M8h5+1SVjPNZvYn54omg==" saltValue="jcHm6KKgGJGr9AbjkX6HbQ==" spinCount="100000" sheet="1" objects="1" scenarios="1"/>
  <mergeCells count="11">
    <mergeCell ref="A15:D15"/>
    <mergeCell ref="A17:D17"/>
    <mergeCell ref="A12:D12"/>
    <mergeCell ref="A13:D13"/>
    <mergeCell ref="A3:D3"/>
    <mergeCell ref="A10:D10"/>
    <mergeCell ref="A14:D14"/>
    <mergeCell ref="A2:D2"/>
    <mergeCell ref="A1:D1"/>
    <mergeCell ref="A9:D9"/>
    <mergeCell ref="A11:D11"/>
  </mergeCells>
  <phoneticPr fontId="11" type="noConversion"/>
  <pageMargins left="0.23622047244094491" right="0.23622047244094491" top="1.3779527559055118" bottom="0.74803149606299213" header="0.31496062992125984" footer="0.31496062992125984"/>
  <pageSetup paperSize="9" scale="85" fitToHeight="0" orientation="portrait" horizontalDpi="4294967293" verticalDpi="4294967293" r:id="rId1"/>
  <headerFooter>
    <oddHeader>&amp;C&amp;"Arial Black,Normal"PREGÃO ELETRÔNICO BDMG-XXXX/2020
PROPOSTA DE PREÇOS&amp;R&amp;G</oddHeader>
    <oddFooter>Página &amp;P de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8C71-AF0C-4D1A-B1F3-87398DAFD6A0}">
  <sheetPr>
    <pageSetUpPr fitToPage="1"/>
  </sheetPr>
  <dimension ref="A1:C35"/>
  <sheetViews>
    <sheetView workbookViewId="0">
      <selection activeCell="C31" sqref="C31"/>
    </sheetView>
  </sheetViews>
  <sheetFormatPr defaultColWidth="8.88671875" defaultRowHeight="14.4" x14ac:dyDescent="0.3"/>
  <cols>
    <col min="1" max="1" width="8.88671875" style="119"/>
    <col min="2" max="2" width="94.44140625" style="119" customWidth="1"/>
    <col min="3" max="3" width="25.109375" style="119" bestFit="1" customWidth="1"/>
    <col min="4" max="16384" width="8.88671875" style="119"/>
  </cols>
  <sheetData>
    <row r="1" spans="1:3" ht="24" customHeight="1" thickBot="1" x14ac:dyDescent="0.35">
      <c r="A1" s="120" t="s">
        <v>141</v>
      </c>
      <c r="B1" s="120"/>
      <c r="C1" s="115">
        <f>((1-C31)*(1 + C28)*(1+C32)/(1-C13)) - 1</f>
        <v>0</v>
      </c>
    </row>
    <row r="2" spans="1:3" ht="24" customHeight="1" thickTop="1" thickBot="1" x14ac:dyDescent="0.35">
      <c r="A2" s="121" t="s">
        <v>140</v>
      </c>
      <c r="B2" s="120"/>
      <c r="C2" s="122"/>
    </row>
    <row r="3" spans="1:3" ht="15.6" thickTop="1" thickBot="1" x14ac:dyDescent="0.35">
      <c r="A3" s="123"/>
      <c r="B3" s="124"/>
      <c r="C3" s="125"/>
    </row>
    <row r="4" spans="1:3" ht="16.2" x14ac:dyDescent="0.4">
      <c r="A4" s="181" t="s">
        <v>139</v>
      </c>
      <c r="B4" s="182"/>
      <c r="C4" s="183"/>
    </row>
    <row r="5" spans="1:3" ht="18" customHeight="1" thickBot="1" x14ac:dyDescent="0.35">
      <c r="A5" s="126" t="s">
        <v>0</v>
      </c>
      <c r="B5" s="127" t="s">
        <v>9</v>
      </c>
      <c r="C5" s="128" t="s">
        <v>8</v>
      </c>
    </row>
    <row r="6" spans="1:3" x14ac:dyDescent="0.3">
      <c r="A6" s="129">
        <v>1</v>
      </c>
      <c r="B6" s="33"/>
      <c r="C6" s="34"/>
    </row>
    <row r="7" spans="1:3" x14ac:dyDescent="0.3">
      <c r="A7" s="129">
        <v>2</v>
      </c>
      <c r="B7" s="35"/>
      <c r="C7" s="36"/>
    </row>
    <row r="8" spans="1:3" x14ac:dyDescent="0.3">
      <c r="A8" s="129">
        <v>3</v>
      </c>
      <c r="B8" s="35"/>
      <c r="C8" s="36"/>
    </row>
    <row r="9" spans="1:3" x14ac:dyDescent="0.3">
      <c r="A9" s="129">
        <v>4</v>
      </c>
      <c r="B9" s="35"/>
      <c r="C9" s="36"/>
    </row>
    <row r="10" spans="1:3" x14ac:dyDescent="0.3">
      <c r="A10" s="129">
        <v>5</v>
      </c>
      <c r="B10" s="35"/>
      <c r="C10" s="36"/>
    </row>
    <row r="11" spans="1:3" x14ac:dyDescent="0.3">
      <c r="A11" s="129">
        <v>6</v>
      </c>
      <c r="B11" s="35"/>
      <c r="C11" s="36"/>
    </row>
    <row r="12" spans="1:3" x14ac:dyDescent="0.3">
      <c r="A12" s="129">
        <v>7</v>
      </c>
      <c r="B12" s="35"/>
      <c r="C12" s="36"/>
    </row>
    <row r="13" spans="1:3" ht="16.8" thickBot="1" x14ac:dyDescent="0.45">
      <c r="A13" s="130"/>
      <c r="B13" s="131" t="s">
        <v>129</v>
      </c>
      <c r="C13" s="116">
        <f>SUM(C6:C12)</f>
        <v>0</v>
      </c>
    </row>
    <row r="14" spans="1:3" ht="15" thickTop="1" x14ac:dyDescent="0.3">
      <c r="A14" s="123"/>
      <c r="B14" s="124"/>
      <c r="C14" s="125"/>
    </row>
    <row r="15" spans="1:3" ht="16.8" thickBot="1" x14ac:dyDescent="0.45">
      <c r="A15" s="132" t="s">
        <v>112</v>
      </c>
      <c r="B15" s="132"/>
      <c r="C15" s="132"/>
    </row>
    <row r="16" spans="1:3" ht="15" thickBot="1" x14ac:dyDescent="0.35">
      <c r="A16" s="178"/>
      <c r="B16" s="179"/>
      <c r="C16" s="180"/>
    </row>
    <row r="17" spans="1:3" x14ac:dyDescent="0.3">
      <c r="A17" s="123"/>
      <c r="B17" s="124"/>
      <c r="C17" s="125"/>
    </row>
    <row r="18" spans="1:3" ht="16.2" x14ac:dyDescent="0.4">
      <c r="A18" s="184" t="s">
        <v>128</v>
      </c>
      <c r="B18" s="184"/>
      <c r="C18" s="184"/>
    </row>
    <row r="19" spans="1:3" ht="18" customHeight="1" x14ac:dyDescent="0.3">
      <c r="A19" s="133" t="s">
        <v>0</v>
      </c>
      <c r="B19" s="134" t="s">
        <v>9</v>
      </c>
      <c r="C19" s="133" t="s">
        <v>7</v>
      </c>
    </row>
    <row r="20" spans="1:3" x14ac:dyDescent="0.3">
      <c r="A20" s="118">
        <v>1</v>
      </c>
      <c r="B20" s="35"/>
      <c r="C20" s="36"/>
    </row>
    <row r="21" spans="1:3" x14ac:dyDescent="0.3">
      <c r="A21" s="118">
        <v>2</v>
      </c>
      <c r="B21" s="35"/>
      <c r="C21" s="36"/>
    </row>
    <row r="22" spans="1:3" x14ac:dyDescent="0.3">
      <c r="A22" s="118">
        <v>3</v>
      </c>
      <c r="B22" s="35"/>
      <c r="C22" s="36"/>
    </row>
    <row r="23" spans="1:3" x14ac:dyDescent="0.3">
      <c r="A23" s="118">
        <v>4</v>
      </c>
      <c r="B23" s="35"/>
      <c r="C23" s="36"/>
    </row>
    <row r="24" spans="1:3" x14ac:dyDescent="0.3">
      <c r="A24" s="118">
        <v>5</v>
      </c>
      <c r="B24" s="35"/>
      <c r="C24" s="37"/>
    </row>
    <row r="25" spans="1:3" x14ac:dyDescent="0.3">
      <c r="A25" s="118">
        <v>6</v>
      </c>
      <c r="B25" s="35"/>
      <c r="C25" s="37"/>
    </row>
    <row r="26" spans="1:3" x14ac:dyDescent="0.3">
      <c r="A26" s="118">
        <v>7</v>
      </c>
      <c r="B26" s="35"/>
      <c r="C26" s="37"/>
    </row>
    <row r="27" spans="1:3" x14ac:dyDescent="0.3">
      <c r="A27" s="118">
        <v>8</v>
      </c>
      <c r="B27" s="35"/>
      <c r="C27" s="36"/>
    </row>
    <row r="28" spans="1:3" ht="16.8" thickBot="1" x14ac:dyDescent="0.45">
      <c r="A28" s="135"/>
      <c r="B28" s="136" t="s">
        <v>130</v>
      </c>
      <c r="C28" s="117">
        <f>SUM(C20:C27)</f>
        <v>0</v>
      </c>
    </row>
    <row r="29" spans="1:3" ht="15.6" thickTop="1" thickBot="1" x14ac:dyDescent="0.35">
      <c r="A29" s="137"/>
      <c r="B29" s="138"/>
      <c r="C29" s="139"/>
    </row>
    <row r="30" spans="1:3" ht="15" thickTop="1" x14ac:dyDescent="0.3">
      <c r="A30" s="140"/>
      <c r="B30" s="140"/>
      <c r="C30" s="140"/>
    </row>
    <row r="31" spans="1:3" ht="37.5" customHeight="1" thickBot="1" x14ac:dyDescent="0.35">
      <c r="A31" s="141" t="s">
        <v>131</v>
      </c>
      <c r="B31" s="142"/>
      <c r="C31" s="38"/>
    </row>
    <row r="32" spans="1:3" ht="36" customHeight="1" thickTop="1" thickBot="1" x14ac:dyDescent="0.35">
      <c r="A32" s="143" t="s">
        <v>113</v>
      </c>
      <c r="B32" s="144"/>
      <c r="C32" s="38"/>
    </row>
    <row r="33" spans="1:2" ht="15" thickTop="1" x14ac:dyDescent="0.3"/>
    <row r="35" spans="1:2" ht="17.399999999999999" x14ac:dyDescent="0.45">
      <c r="A35" s="145"/>
      <c r="B35" s="146"/>
    </row>
  </sheetData>
  <sheetProtection algorithmName="SHA-512" hashValue="sO532ESrSCtEpb16uvp9fCdoT3E4CFsvxMkAIaNB/vuUC96rcw+zlv6JNiUTe0zdAmMN7VdtEBffmMiWzT5Eyw==" saltValue="S0c1XxzEK+x/EIKDKcRnjQ==" spinCount="100000" sheet="1" objects="1" scenarios="1"/>
  <mergeCells count="3">
    <mergeCell ref="A16:C16"/>
    <mergeCell ref="A4:C4"/>
    <mergeCell ref="A18:C18"/>
  </mergeCells>
  <printOptions horizontalCentered="1"/>
  <pageMargins left="0.70866141732283461" right="0.70866141732283461" top="0.86" bottom="0.37" header="0.31496062992125984" footer="0.31496062992125984"/>
  <pageSetup paperSize="9" scale="91" orientation="landscape" horizontalDpi="4294967293" verticalDpi="4294967293" r:id="rId1"/>
  <headerFooter>
    <oddHeader>&amp;C&amp;"Arial Black,Normal"&amp;12PREGÃO ELETRÔNICO BDMG-XXXX/2020
PROPOSTA DE PREÇOS&amp;R&amp;G</oddHead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0894-DE0C-429A-B352-EDB228FC975B}">
  <sheetPr>
    <pageSetUpPr fitToPage="1"/>
  </sheetPr>
  <dimension ref="A1:Z55"/>
  <sheetViews>
    <sheetView zoomScale="80" zoomScaleNormal="80" workbookViewId="0">
      <pane xSplit="9" ySplit="2" topLeftCell="J3" activePane="bottomRight" state="frozen"/>
      <selection pane="topRight" activeCell="J1" sqref="J1"/>
      <selection pane="bottomLeft" activeCell="A3" sqref="A3"/>
      <selection pane="bottomRight" activeCell="L3" sqref="L3"/>
    </sheetView>
  </sheetViews>
  <sheetFormatPr defaultColWidth="8.88671875" defaultRowHeight="14.4" x14ac:dyDescent="0.3"/>
  <cols>
    <col min="1" max="1" width="6" style="39" bestFit="1" customWidth="1"/>
    <col min="2" max="2" width="24.44140625" style="39" bestFit="1" customWidth="1"/>
    <col min="3" max="3" width="23.6640625" style="39" bestFit="1" customWidth="1"/>
    <col min="4" max="4" width="22.88671875" style="39" bestFit="1" customWidth="1"/>
    <col min="5" max="5" width="17.44140625" style="39" customWidth="1"/>
    <col min="6" max="6" width="6.6640625" style="39" bestFit="1" customWidth="1"/>
    <col min="7" max="7" width="13.88671875" style="39" customWidth="1"/>
    <col min="8" max="8" width="16.109375" style="39" customWidth="1"/>
    <col min="9" max="9" width="16.44140625" style="80" customWidth="1"/>
    <col min="10" max="10" width="26.88671875" style="39" customWidth="1"/>
    <col min="11" max="11" width="15.44140625" style="39" customWidth="1"/>
    <col min="12" max="12" width="18.109375" style="39" customWidth="1"/>
    <col min="13" max="13" width="17.6640625" style="39" customWidth="1"/>
    <col min="14" max="14" width="14.44140625" style="39" customWidth="1"/>
    <col min="15" max="15" width="16.33203125" style="39" customWidth="1"/>
    <col min="16" max="16" width="14.44140625" style="39" customWidth="1"/>
    <col min="17" max="17" width="14.6640625" style="39" customWidth="1"/>
    <col min="18" max="18" width="15.33203125" style="39" customWidth="1"/>
    <col min="19" max="19" width="19.33203125" style="39" bestFit="1" customWidth="1"/>
    <col min="20" max="20" width="12.109375" style="39" bestFit="1" customWidth="1"/>
    <col min="21" max="21" width="14.5546875" style="39" customWidth="1"/>
    <col min="22" max="16384" width="8.88671875" style="39"/>
  </cols>
  <sheetData>
    <row r="1" spans="1:19" ht="44.25" customHeight="1" thickBot="1" x14ac:dyDescent="0.35">
      <c r="A1" s="190" t="s">
        <v>0</v>
      </c>
      <c r="B1" s="190" t="s">
        <v>61</v>
      </c>
      <c r="C1" s="190" t="s">
        <v>63</v>
      </c>
      <c r="D1" s="190" t="s">
        <v>1</v>
      </c>
      <c r="E1" s="190" t="s">
        <v>93</v>
      </c>
      <c r="F1" s="190" t="s">
        <v>2</v>
      </c>
      <c r="G1" s="190" t="s">
        <v>3</v>
      </c>
      <c r="H1" s="190" t="s">
        <v>4</v>
      </c>
      <c r="I1" s="190" t="s">
        <v>68</v>
      </c>
      <c r="J1" s="190" t="s">
        <v>92</v>
      </c>
      <c r="K1" s="190" t="s">
        <v>62</v>
      </c>
      <c r="L1" s="188" t="s">
        <v>132</v>
      </c>
      <c r="M1" s="189"/>
      <c r="N1" s="185" t="s">
        <v>133</v>
      </c>
      <c r="O1" s="186"/>
      <c r="P1" s="186"/>
      <c r="Q1" s="186"/>
      <c r="R1" s="186"/>
      <c r="S1" s="187"/>
    </row>
    <row r="2" spans="1:19" ht="81.599999999999994" thickBot="1" x14ac:dyDescent="0.35">
      <c r="A2" s="190"/>
      <c r="B2" s="190"/>
      <c r="C2" s="190"/>
      <c r="D2" s="190"/>
      <c r="E2" s="190"/>
      <c r="F2" s="190"/>
      <c r="G2" s="190"/>
      <c r="H2" s="190"/>
      <c r="I2" s="190"/>
      <c r="J2" s="190"/>
      <c r="K2" s="190"/>
      <c r="L2" s="53" t="s">
        <v>146</v>
      </c>
      <c r="M2" s="53" t="s">
        <v>147</v>
      </c>
      <c r="N2" s="54" t="s">
        <v>135</v>
      </c>
      <c r="O2" s="55" t="s">
        <v>134</v>
      </c>
      <c r="P2" s="56" t="s">
        <v>91</v>
      </c>
      <c r="Q2" s="56" t="s">
        <v>90</v>
      </c>
      <c r="R2" s="57" t="s">
        <v>124</v>
      </c>
      <c r="S2" s="58" t="s">
        <v>161</v>
      </c>
    </row>
    <row r="3" spans="1:19" ht="39" customHeight="1" thickBot="1" x14ac:dyDescent="0.35">
      <c r="A3" s="59">
        <v>1</v>
      </c>
      <c r="B3" s="60" t="s">
        <v>19</v>
      </c>
      <c r="C3" s="60" t="s">
        <v>97</v>
      </c>
      <c r="D3" s="60" t="s">
        <v>6</v>
      </c>
      <c r="E3" s="60" t="s">
        <v>89</v>
      </c>
      <c r="F3" s="60">
        <v>2</v>
      </c>
      <c r="G3" s="60">
        <v>2</v>
      </c>
      <c r="H3" s="60" t="s">
        <v>78</v>
      </c>
      <c r="I3" s="61">
        <v>6</v>
      </c>
      <c r="J3" s="27"/>
      <c r="K3" s="28"/>
      <c r="L3" s="2"/>
      <c r="M3" s="62"/>
      <c r="N3" s="63">
        <f>I3</f>
        <v>6</v>
      </c>
      <c r="O3" s="64">
        <f t="shared" ref="O3:O39" si="0">L3*(1 + FATOR_PRECO)</f>
        <v>0</v>
      </c>
      <c r="P3" s="65"/>
      <c r="Q3" s="64">
        <f t="shared" ref="Q3:Q39" si="1">M3*(1 + FATOR_PRECO)</f>
        <v>0</v>
      </c>
      <c r="R3" s="66">
        <f>N3*O3+P3*Q3</f>
        <v>0</v>
      </c>
      <c r="S3" s="67">
        <f t="shared" ref="S3:S39" si="2">R3*12</f>
        <v>0</v>
      </c>
    </row>
    <row r="4" spans="1:19" ht="39" customHeight="1" thickBot="1" x14ac:dyDescent="0.35">
      <c r="A4" s="59">
        <v>2</v>
      </c>
      <c r="B4" s="60" t="s">
        <v>19</v>
      </c>
      <c r="C4" s="60" t="s">
        <v>97</v>
      </c>
      <c r="D4" s="60" t="s">
        <v>6</v>
      </c>
      <c r="E4" s="60" t="s">
        <v>89</v>
      </c>
      <c r="F4" s="60">
        <v>2</v>
      </c>
      <c r="G4" s="60">
        <v>4</v>
      </c>
      <c r="H4" s="60" t="s">
        <v>78</v>
      </c>
      <c r="I4" s="61">
        <v>6</v>
      </c>
      <c r="J4" s="27"/>
      <c r="K4" s="28"/>
      <c r="L4" s="2"/>
      <c r="M4" s="62"/>
      <c r="N4" s="63">
        <f t="shared" ref="N4:N19" si="3">I4</f>
        <v>6</v>
      </c>
      <c r="O4" s="64">
        <f t="shared" si="0"/>
        <v>0</v>
      </c>
      <c r="P4" s="65"/>
      <c r="Q4" s="64">
        <f t="shared" si="1"/>
        <v>0</v>
      </c>
      <c r="R4" s="66">
        <f t="shared" ref="R4:R39" si="4">N4*O4+P4*Q4</f>
        <v>0</v>
      </c>
      <c r="S4" s="67">
        <f t="shared" si="2"/>
        <v>0</v>
      </c>
    </row>
    <row r="5" spans="1:19" ht="39" customHeight="1" thickBot="1" x14ac:dyDescent="0.35">
      <c r="A5" s="59">
        <v>3</v>
      </c>
      <c r="B5" s="60" t="s">
        <v>19</v>
      </c>
      <c r="C5" s="60" t="s">
        <v>97</v>
      </c>
      <c r="D5" s="60" t="s">
        <v>6</v>
      </c>
      <c r="E5" s="60" t="s">
        <v>89</v>
      </c>
      <c r="F5" s="60">
        <v>2</v>
      </c>
      <c r="G5" s="60">
        <v>8</v>
      </c>
      <c r="H5" s="60" t="s">
        <v>78</v>
      </c>
      <c r="I5" s="61">
        <v>4</v>
      </c>
      <c r="J5" s="27"/>
      <c r="K5" s="28"/>
      <c r="L5" s="2"/>
      <c r="M5" s="62"/>
      <c r="N5" s="63">
        <f t="shared" si="3"/>
        <v>4</v>
      </c>
      <c r="O5" s="64">
        <f t="shared" si="0"/>
        <v>0</v>
      </c>
      <c r="P5" s="65"/>
      <c r="Q5" s="64">
        <f t="shared" si="1"/>
        <v>0</v>
      </c>
      <c r="R5" s="66">
        <f t="shared" si="4"/>
        <v>0</v>
      </c>
      <c r="S5" s="67">
        <f t="shared" si="2"/>
        <v>0</v>
      </c>
    </row>
    <row r="6" spans="1:19" ht="39" customHeight="1" thickBot="1" x14ac:dyDescent="0.35">
      <c r="A6" s="59">
        <v>4</v>
      </c>
      <c r="B6" s="60" t="s">
        <v>19</v>
      </c>
      <c r="C6" s="60" t="s">
        <v>97</v>
      </c>
      <c r="D6" s="60" t="s">
        <v>6</v>
      </c>
      <c r="E6" s="60" t="s">
        <v>89</v>
      </c>
      <c r="F6" s="60">
        <v>2</v>
      </c>
      <c r="G6" s="60">
        <v>16</v>
      </c>
      <c r="H6" s="60" t="s">
        <v>78</v>
      </c>
      <c r="I6" s="61">
        <v>4</v>
      </c>
      <c r="J6" s="27"/>
      <c r="K6" s="28"/>
      <c r="L6" s="2"/>
      <c r="M6" s="62"/>
      <c r="N6" s="63">
        <f t="shared" si="3"/>
        <v>4</v>
      </c>
      <c r="O6" s="64">
        <f t="shared" si="0"/>
        <v>0</v>
      </c>
      <c r="P6" s="65"/>
      <c r="Q6" s="64">
        <f t="shared" si="1"/>
        <v>0</v>
      </c>
      <c r="R6" s="66">
        <f t="shared" si="4"/>
        <v>0</v>
      </c>
      <c r="S6" s="67">
        <f t="shared" si="2"/>
        <v>0</v>
      </c>
    </row>
    <row r="7" spans="1:19" ht="39" customHeight="1" thickBot="1" x14ac:dyDescent="0.35">
      <c r="A7" s="59">
        <v>5</v>
      </c>
      <c r="B7" s="60" t="s">
        <v>19</v>
      </c>
      <c r="C7" s="60" t="s">
        <v>97</v>
      </c>
      <c r="D7" s="60" t="s">
        <v>6</v>
      </c>
      <c r="E7" s="60" t="s">
        <v>89</v>
      </c>
      <c r="F7" s="60">
        <v>2</v>
      </c>
      <c r="G7" s="60">
        <v>32</v>
      </c>
      <c r="H7" s="60" t="s">
        <v>78</v>
      </c>
      <c r="I7" s="61">
        <v>2</v>
      </c>
      <c r="J7" s="27"/>
      <c r="K7" s="28"/>
      <c r="L7" s="2"/>
      <c r="M7" s="62"/>
      <c r="N7" s="63">
        <f t="shared" si="3"/>
        <v>2</v>
      </c>
      <c r="O7" s="64">
        <f t="shared" si="0"/>
        <v>0</v>
      </c>
      <c r="P7" s="65"/>
      <c r="Q7" s="64">
        <f t="shared" si="1"/>
        <v>0</v>
      </c>
      <c r="R7" s="66">
        <f t="shared" si="4"/>
        <v>0</v>
      </c>
      <c r="S7" s="67">
        <f t="shared" si="2"/>
        <v>0</v>
      </c>
    </row>
    <row r="8" spans="1:19" ht="39" customHeight="1" thickBot="1" x14ac:dyDescent="0.35">
      <c r="A8" s="59">
        <v>6</v>
      </c>
      <c r="B8" s="60" t="s">
        <v>19</v>
      </c>
      <c r="C8" s="60" t="s">
        <v>97</v>
      </c>
      <c r="D8" s="60" t="s">
        <v>6</v>
      </c>
      <c r="E8" s="60" t="s">
        <v>89</v>
      </c>
      <c r="F8" s="60">
        <v>4</v>
      </c>
      <c r="G8" s="60">
        <v>4</v>
      </c>
      <c r="H8" s="60" t="s">
        <v>78</v>
      </c>
      <c r="I8" s="61">
        <v>2</v>
      </c>
      <c r="J8" s="27"/>
      <c r="K8" s="28"/>
      <c r="L8" s="2"/>
      <c r="M8" s="62"/>
      <c r="N8" s="63">
        <f t="shared" si="3"/>
        <v>2</v>
      </c>
      <c r="O8" s="64">
        <f t="shared" si="0"/>
        <v>0</v>
      </c>
      <c r="P8" s="65"/>
      <c r="Q8" s="64">
        <f t="shared" si="1"/>
        <v>0</v>
      </c>
      <c r="R8" s="66">
        <f t="shared" si="4"/>
        <v>0</v>
      </c>
      <c r="S8" s="67">
        <f t="shared" si="2"/>
        <v>0</v>
      </c>
    </row>
    <row r="9" spans="1:19" ht="39" customHeight="1" thickBot="1" x14ac:dyDescent="0.35">
      <c r="A9" s="59">
        <v>7</v>
      </c>
      <c r="B9" s="60" t="s">
        <v>19</v>
      </c>
      <c r="C9" s="60" t="s">
        <v>97</v>
      </c>
      <c r="D9" s="60" t="s">
        <v>6</v>
      </c>
      <c r="E9" s="60" t="s">
        <v>89</v>
      </c>
      <c r="F9" s="60">
        <v>4</v>
      </c>
      <c r="G9" s="60">
        <v>8</v>
      </c>
      <c r="H9" s="60" t="s">
        <v>78</v>
      </c>
      <c r="I9" s="61">
        <v>2</v>
      </c>
      <c r="J9" s="27"/>
      <c r="K9" s="28"/>
      <c r="L9" s="2"/>
      <c r="M9" s="62"/>
      <c r="N9" s="63">
        <f t="shared" si="3"/>
        <v>2</v>
      </c>
      <c r="O9" s="64">
        <f t="shared" si="0"/>
        <v>0</v>
      </c>
      <c r="P9" s="65"/>
      <c r="Q9" s="64">
        <f t="shared" si="1"/>
        <v>0</v>
      </c>
      <c r="R9" s="66">
        <f t="shared" si="4"/>
        <v>0</v>
      </c>
      <c r="S9" s="67">
        <f t="shared" si="2"/>
        <v>0</v>
      </c>
    </row>
    <row r="10" spans="1:19" ht="39" customHeight="1" thickBot="1" x14ac:dyDescent="0.35">
      <c r="A10" s="59">
        <v>8</v>
      </c>
      <c r="B10" s="60" t="s">
        <v>19</v>
      </c>
      <c r="C10" s="60" t="s">
        <v>97</v>
      </c>
      <c r="D10" s="60" t="s">
        <v>6</v>
      </c>
      <c r="E10" s="60" t="s">
        <v>89</v>
      </c>
      <c r="F10" s="60">
        <v>4</v>
      </c>
      <c r="G10" s="60">
        <v>16</v>
      </c>
      <c r="H10" s="60" t="s">
        <v>78</v>
      </c>
      <c r="I10" s="61">
        <v>2</v>
      </c>
      <c r="J10" s="27"/>
      <c r="K10" s="28"/>
      <c r="L10" s="2"/>
      <c r="M10" s="62"/>
      <c r="N10" s="63">
        <f t="shared" si="3"/>
        <v>2</v>
      </c>
      <c r="O10" s="64">
        <f t="shared" si="0"/>
        <v>0</v>
      </c>
      <c r="P10" s="65"/>
      <c r="Q10" s="64">
        <f t="shared" si="1"/>
        <v>0</v>
      </c>
      <c r="R10" s="66">
        <f t="shared" si="4"/>
        <v>0</v>
      </c>
      <c r="S10" s="67">
        <f t="shared" si="2"/>
        <v>0</v>
      </c>
    </row>
    <row r="11" spans="1:19" ht="39" customHeight="1" thickBot="1" x14ac:dyDescent="0.35">
      <c r="A11" s="59">
        <v>9</v>
      </c>
      <c r="B11" s="60" t="s">
        <v>19</v>
      </c>
      <c r="C11" s="60" t="s">
        <v>97</v>
      </c>
      <c r="D11" s="60" t="s">
        <v>6</v>
      </c>
      <c r="E11" s="60" t="s">
        <v>89</v>
      </c>
      <c r="F11" s="60">
        <v>4</v>
      </c>
      <c r="G11" s="60">
        <v>32</v>
      </c>
      <c r="H11" s="60" t="s">
        <v>78</v>
      </c>
      <c r="I11" s="61">
        <v>4</v>
      </c>
      <c r="J11" s="27"/>
      <c r="K11" s="28"/>
      <c r="L11" s="2"/>
      <c r="M11" s="62"/>
      <c r="N11" s="63">
        <f t="shared" si="3"/>
        <v>4</v>
      </c>
      <c r="O11" s="64">
        <f t="shared" si="0"/>
        <v>0</v>
      </c>
      <c r="P11" s="65"/>
      <c r="Q11" s="64">
        <f t="shared" si="1"/>
        <v>0</v>
      </c>
      <c r="R11" s="66">
        <f t="shared" si="4"/>
        <v>0</v>
      </c>
      <c r="S11" s="67">
        <f t="shared" si="2"/>
        <v>0</v>
      </c>
    </row>
    <row r="12" spans="1:19" ht="39" customHeight="1" thickBot="1" x14ac:dyDescent="0.35">
      <c r="A12" s="59">
        <v>10</v>
      </c>
      <c r="B12" s="60" t="s">
        <v>19</v>
      </c>
      <c r="C12" s="60" t="s">
        <v>97</v>
      </c>
      <c r="D12" s="60" t="s">
        <v>6</v>
      </c>
      <c r="E12" s="60" t="s">
        <v>89</v>
      </c>
      <c r="F12" s="60">
        <v>8</v>
      </c>
      <c r="G12" s="60">
        <v>16</v>
      </c>
      <c r="H12" s="60" t="s">
        <v>78</v>
      </c>
      <c r="I12" s="61">
        <v>2</v>
      </c>
      <c r="J12" s="27"/>
      <c r="K12" s="28"/>
      <c r="L12" s="2"/>
      <c r="M12" s="62"/>
      <c r="N12" s="63">
        <f t="shared" si="3"/>
        <v>2</v>
      </c>
      <c r="O12" s="64">
        <f t="shared" si="0"/>
        <v>0</v>
      </c>
      <c r="P12" s="65"/>
      <c r="Q12" s="64">
        <f t="shared" si="1"/>
        <v>0</v>
      </c>
      <c r="R12" s="66">
        <f t="shared" si="4"/>
        <v>0</v>
      </c>
      <c r="S12" s="67">
        <f t="shared" si="2"/>
        <v>0</v>
      </c>
    </row>
    <row r="13" spans="1:19" ht="39" customHeight="1" thickBot="1" x14ac:dyDescent="0.35">
      <c r="A13" s="59">
        <v>11</v>
      </c>
      <c r="B13" s="60" t="s">
        <v>19</v>
      </c>
      <c r="C13" s="60" t="s">
        <v>97</v>
      </c>
      <c r="D13" s="60" t="s">
        <v>6</v>
      </c>
      <c r="E13" s="60" t="s">
        <v>89</v>
      </c>
      <c r="F13" s="60">
        <v>8</v>
      </c>
      <c r="G13" s="60">
        <v>32</v>
      </c>
      <c r="H13" s="60" t="s">
        <v>78</v>
      </c>
      <c r="I13" s="61">
        <v>2</v>
      </c>
      <c r="J13" s="27"/>
      <c r="K13" s="28"/>
      <c r="L13" s="2"/>
      <c r="M13" s="62"/>
      <c r="N13" s="63">
        <f t="shared" si="3"/>
        <v>2</v>
      </c>
      <c r="O13" s="64">
        <f t="shared" si="0"/>
        <v>0</v>
      </c>
      <c r="P13" s="65"/>
      <c r="Q13" s="64">
        <f t="shared" si="1"/>
        <v>0</v>
      </c>
      <c r="R13" s="66">
        <f t="shared" si="4"/>
        <v>0</v>
      </c>
      <c r="S13" s="67">
        <f t="shared" si="2"/>
        <v>0</v>
      </c>
    </row>
    <row r="14" spans="1:19" ht="39" customHeight="1" thickBot="1" x14ac:dyDescent="0.35">
      <c r="A14" s="59">
        <v>12</v>
      </c>
      <c r="B14" s="60" t="s">
        <v>19</v>
      </c>
      <c r="C14" s="60" t="s">
        <v>97</v>
      </c>
      <c r="D14" s="60" t="s">
        <v>6</v>
      </c>
      <c r="E14" s="60" t="s">
        <v>89</v>
      </c>
      <c r="F14" s="60">
        <v>8</v>
      </c>
      <c r="G14" s="60">
        <v>64</v>
      </c>
      <c r="H14" s="60" t="s">
        <v>78</v>
      </c>
      <c r="I14" s="61">
        <v>2</v>
      </c>
      <c r="J14" s="27"/>
      <c r="K14" s="28"/>
      <c r="L14" s="2"/>
      <c r="M14" s="62"/>
      <c r="N14" s="63">
        <f t="shared" si="3"/>
        <v>2</v>
      </c>
      <c r="O14" s="64">
        <f t="shared" si="0"/>
        <v>0</v>
      </c>
      <c r="P14" s="65"/>
      <c r="Q14" s="64">
        <f t="shared" si="1"/>
        <v>0</v>
      </c>
      <c r="R14" s="66">
        <f t="shared" si="4"/>
        <v>0</v>
      </c>
      <c r="S14" s="67">
        <f t="shared" si="2"/>
        <v>0</v>
      </c>
    </row>
    <row r="15" spans="1:19" ht="39" customHeight="1" thickBot="1" x14ac:dyDescent="0.35">
      <c r="A15" s="59">
        <v>13</v>
      </c>
      <c r="B15" s="60" t="s">
        <v>19</v>
      </c>
      <c r="C15" s="60" t="s">
        <v>97</v>
      </c>
      <c r="D15" s="60" t="s">
        <v>6</v>
      </c>
      <c r="E15" s="60" t="s">
        <v>89</v>
      </c>
      <c r="F15" s="60">
        <v>16</v>
      </c>
      <c r="G15" s="60">
        <v>32</v>
      </c>
      <c r="H15" s="60" t="s">
        <v>78</v>
      </c>
      <c r="I15" s="61">
        <v>4</v>
      </c>
      <c r="J15" s="27"/>
      <c r="K15" s="28"/>
      <c r="L15" s="2"/>
      <c r="M15" s="62"/>
      <c r="N15" s="63">
        <f t="shared" si="3"/>
        <v>4</v>
      </c>
      <c r="O15" s="64">
        <f t="shared" si="0"/>
        <v>0</v>
      </c>
      <c r="P15" s="65"/>
      <c r="Q15" s="64">
        <f t="shared" si="1"/>
        <v>0</v>
      </c>
      <c r="R15" s="66">
        <f t="shared" si="4"/>
        <v>0</v>
      </c>
      <c r="S15" s="67">
        <f t="shared" si="2"/>
        <v>0</v>
      </c>
    </row>
    <row r="16" spans="1:19" ht="39" customHeight="1" thickBot="1" x14ac:dyDescent="0.35">
      <c r="A16" s="59">
        <v>14</v>
      </c>
      <c r="B16" s="60" t="s">
        <v>19</v>
      </c>
      <c r="C16" s="60" t="s">
        <v>98</v>
      </c>
      <c r="D16" s="60" t="s">
        <v>6</v>
      </c>
      <c r="E16" s="60" t="s">
        <v>89</v>
      </c>
      <c r="F16" s="60">
        <v>2</v>
      </c>
      <c r="G16" s="60">
        <v>4</v>
      </c>
      <c r="H16" s="60" t="s">
        <v>78</v>
      </c>
      <c r="I16" s="61">
        <v>2</v>
      </c>
      <c r="J16" s="27"/>
      <c r="K16" s="28"/>
      <c r="L16" s="2"/>
      <c r="M16" s="62"/>
      <c r="N16" s="63">
        <f t="shared" si="3"/>
        <v>2</v>
      </c>
      <c r="O16" s="64">
        <f t="shared" si="0"/>
        <v>0</v>
      </c>
      <c r="P16" s="65"/>
      <c r="Q16" s="64">
        <f t="shared" si="1"/>
        <v>0</v>
      </c>
      <c r="R16" s="66">
        <f t="shared" si="4"/>
        <v>0</v>
      </c>
      <c r="S16" s="67">
        <f>R16*12</f>
        <v>0</v>
      </c>
    </row>
    <row r="17" spans="1:19" ht="39" customHeight="1" thickBot="1" x14ac:dyDescent="0.35">
      <c r="A17" s="59">
        <v>15</v>
      </c>
      <c r="B17" s="60" t="s">
        <v>19</v>
      </c>
      <c r="C17" s="60" t="s">
        <v>98</v>
      </c>
      <c r="D17" s="60" t="s">
        <v>6</v>
      </c>
      <c r="E17" s="60" t="s">
        <v>89</v>
      </c>
      <c r="F17" s="60">
        <v>2</v>
      </c>
      <c r="G17" s="60">
        <v>8</v>
      </c>
      <c r="H17" s="60" t="s">
        <v>78</v>
      </c>
      <c r="I17" s="61">
        <v>2</v>
      </c>
      <c r="J17" s="27"/>
      <c r="K17" s="28"/>
      <c r="L17" s="2"/>
      <c r="M17" s="62"/>
      <c r="N17" s="63">
        <f t="shared" si="3"/>
        <v>2</v>
      </c>
      <c r="O17" s="64">
        <f t="shared" si="0"/>
        <v>0</v>
      </c>
      <c r="P17" s="65"/>
      <c r="Q17" s="64">
        <f t="shared" si="1"/>
        <v>0</v>
      </c>
      <c r="R17" s="66">
        <f t="shared" si="4"/>
        <v>0</v>
      </c>
      <c r="S17" s="67">
        <f>R17*12</f>
        <v>0</v>
      </c>
    </row>
    <row r="18" spans="1:19" ht="39" customHeight="1" thickBot="1" x14ac:dyDescent="0.35">
      <c r="A18" s="59">
        <v>16</v>
      </c>
      <c r="B18" s="60" t="s">
        <v>19</v>
      </c>
      <c r="C18" s="60" t="s">
        <v>98</v>
      </c>
      <c r="D18" s="60" t="s">
        <v>6</v>
      </c>
      <c r="E18" s="60" t="s">
        <v>89</v>
      </c>
      <c r="F18" s="60">
        <v>2</v>
      </c>
      <c r="G18" s="60">
        <v>16</v>
      </c>
      <c r="H18" s="60" t="s">
        <v>78</v>
      </c>
      <c r="I18" s="61">
        <v>2</v>
      </c>
      <c r="J18" s="27"/>
      <c r="K18" s="28"/>
      <c r="L18" s="2"/>
      <c r="M18" s="62"/>
      <c r="N18" s="63">
        <f t="shared" si="3"/>
        <v>2</v>
      </c>
      <c r="O18" s="64">
        <f t="shared" si="0"/>
        <v>0</v>
      </c>
      <c r="P18" s="65"/>
      <c r="Q18" s="64">
        <f t="shared" si="1"/>
        <v>0</v>
      </c>
      <c r="R18" s="66">
        <f t="shared" si="4"/>
        <v>0</v>
      </c>
      <c r="S18" s="67">
        <f>R18*12</f>
        <v>0</v>
      </c>
    </row>
    <row r="19" spans="1:19" ht="39" customHeight="1" thickBot="1" x14ac:dyDescent="0.35">
      <c r="A19" s="59">
        <v>17</v>
      </c>
      <c r="B19" s="60" t="s">
        <v>19</v>
      </c>
      <c r="C19" s="60" t="s">
        <v>98</v>
      </c>
      <c r="D19" s="60" t="s">
        <v>6</v>
      </c>
      <c r="E19" s="60" t="s">
        <v>89</v>
      </c>
      <c r="F19" s="60">
        <v>8</v>
      </c>
      <c r="G19" s="60">
        <v>32</v>
      </c>
      <c r="H19" s="60" t="s">
        <v>78</v>
      </c>
      <c r="I19" s="61">
        <v>2</v>
      </c>
      <c r="J19" s="27"/>
      <c r="K19" s="28"/>
      <c r="L19" s="2"/>
      <c r="M19" s="62"/>
      <c r="N19" s="63">
        <f t="shared" si="3"/>
        <v>2</v>
      </c>
      <c r="O19" s="64">
        <f t="shared" si="0"/>
        <v>0</v>
      </c>
      <c r="P19" s="65"/>
      <c r="Q19" s="64">
        <f t="shared" si="1"/>
        <v>0</v>
      </c>
      <c r="R19" s="66">
        <f t="shared" si="4"/>
        <v>0</v>
      </c>
      <c r="S19" s="67">
        <f>R19*12</f>
        <v>0</v>
      </c>
    </row>
    <row r="20" spans="1:19" ht="39" customHeight="1" thickBot="1" x14ac:dyDescent="0.35">
      <c r="A20" s="59">
        <v>18</v>
      </c>
      <c r="B20" s="60" t="s">
        <v>19</v>
      </c>
      <c r="C20" s="60" t="s">
        <v>97</v>
      </c>
      <c r="D20" s="60" t="s">
        <v>5</v>
      </c>
      <c r="E20" s="60"/>
      <c r="F20" s="60">
        <v>2</v>
      </c>
      <c r="G20" s="60">
        <v>4</v>
      </c>
      <c r="H20" s="60" t="s">
        <v>78</v>
      </c>
      <c r="I20" s="61">
        <v>36</v>
      </c>
      <c r="J20" s="27"/>
      <c r="K20" s="28"/>
      <c r="L20" s="2"/>
      <c r="M20" s="3"/>
      <c r="N20" s="25"/>
      <c r="O20" s="64">
        <f t="shared" si="0"/>
        <v>0</v>
      </c>
      <c r="P20" s="26"/>
      <c r="Q20" s="64">
        <f t="shared" si="1"/>
        <v>0</v>
      </c>
      <c r="R20" s="66">
        <f t="shared" si="4"/>
        <v>0</v>
      </c>
      <c r="S20" s="67">
        <f t="shared" si="2"/>
        <v>0</v>
      </c>
    </row>
    <row r="21" spans="1:19" ht="39" customHeight="1" thickBot="1" x14ac:dyDescent="0.35">
      <c r="A21" s="59">
        <v>19</v>
      </c>
      <c r="B21" s="60" t="s">
        <v>19</v>
      </c>
      <c r="C21" s="60" t="s">
        <v>97</v>
      </c>
      <c r="D21" s="60" t="s">
        <v>5</v>
      </c>
      <c r="E21" s="60"/>
      <c r="F21" s="60">
        <v>2</v>
      </c>
      <c r="G21" s="60">
        <v>8</v>
      </c>
      <c r="H21" s="60" t="s">
        <v>78</v>
      </c>
      <c r="I21" s="61">
        <v>12</v>
      </c>
      <c r="J21" s="27"/>
      <c r="K21" s="28"/>
      <c r="L21" s="2"/>
      <c r="M21" s="3"/>
      <c r="N21" s="25"/>
      <c r="O21" s="64">
        <f t="shared" si="0"/>
        <v>0</v>
      </c>
      <c r="P21" s="26"/>
      <c r="Q21" s="64">
        <f t="shared" si="1"/>
        <v>0</v>
      </c>
      <c r="R21" s="66">
        <f t="shared" si="4"/>
        <v>0</v>
      </c>
      <c r="S21" s="67">
        <f t="shared" si="2"/>
        <v>0</v>
      </c>
    </row>
    <row r="22" spans="1:19" ht="39" customHeight="1" thickBot="1" x14ac:dyDescent="0.35">
      <c r="A22" s="59">
        <v>20</v>
      </c>
      <c r="B22" s="60" t="s">
        <v>19</v>
      </c>
      <c r="C22" s="60" t="s">
        <v>97</v>
      </c>
      <c r="D22" s="60" t="s">
        <v>5</v>
      </c>
      <c r="E22" s="60"/>
      <c r="F22" s="60">
        <v>2</v>
      </c>
      <c r="G22" s="60">
        <v>16</v>
      </c>
      <c r="H22" s="60" t="s">
        <v>78</v>
      </c>
      <c r="I22" s="61">
        <v>8</v>
      </c>
      <c r="J22" s="27"/>
      <c r="K22" s="28"/>
      <c r="L22" s="2"/>
      <c r="M22" s="3"/>
      <c r="N22" s="25"/>
      <c r="O22" s="64">
        <f t="shared" si="0"/>
        <v>0</v>
      </c>
      <c r="P22" s="26"/>
      <c r="Q22" s="64">
        <f t="shared" si="1"/>
        <v>0</v>
      </c>
      <c r="R22" s="66">
        <f t="shared" si="4"/>
        <v>0</v>
      </c>
      <c r="S22" s="67">
        <f t="shared" si="2"/>
        <v>0</v>
      </c>
    </row>
    <row r="23" spans="1:19" ht="39" customHeight="1" thickBot="1" x14ac:dyDescent="0.35">
      <c r="A23" s="59">
        <v>21</v>
      </c>
      <c r="B23" s="60" t="s">
        <v>19</v>
      </c>
      <c r="C23" s="60" t="s">
        <v>97</v>
      </c>
      <c r="D23" s="60" t="s">
        <v>5</v>
      </c>
      <c r="E23" s="60"/>
      <c r="F23" s="60">
        <v>4</v>
      </c>
      <c r="G23" s="60">
        <v>4</v>
      </c>
      <c r="H23" s="60" t="s">
        <v>78</v>
      </c>
      <c r="I23" s="61">
        <v>2</v>
      </c>
      <c r="J23" s="27"/>
      <c r="K23" s="28"/>
      <c r="L23" s="2"/>
      <c r="M23" s="3"/>
      <c r="N23" s="25"/>
      <c r="O23" s="64">
        <f t="shared" si="0"/>
        <v>0</v>
      </c>
      <c r="P23" s="26"/>
      <c r="Q23" s="64">
        <f t="shared" si="1"/>
        <v>0</v>
      </c>
      <c r="R23" s="66">
        <f t="shared" si="4"/>
        <v>0</v>
      </c>
      <c r="S23" s="67">
        <f t="shared" si="2"/>
        <v>0</v>
      </c>
    </row>
    <row r="24" spans="1:19" ht="39" customHeight="1" thickBot="1" x14ac:dyDescent="0.35">
      <c r="A24" s="59">
        <v>22</v>
      </c>
      <c r="B24" s="60" t="s">
        <v>19</v>
      </c>
      <c r="C24" s="60" t="s">
        <v>97</v>
      </c>
      <c r="D24" s="60" t="s">
        <v>5</v>
      </c>
      <c r="E24" s="60"/>
      <c r="F24" s="60">
        <v>4</v>
      </c>
      <c r="G24" s="60">
        <v>8</v>
      </c>
      <c r="H24" s="60" t="s">
        <v>78</v>
      </c>
      <c r="I24" s="61">
        <v>8</v>
      </c>
      <c r="J24" s="27"/>
      <c r="K24" s="28"/>
      <c r="L24" s="2"/>
      <c r="M24" s="3"/>
      <c r="N24" s="25"/>
      <c r="O24" s="64">
        <f t="shared" si="0"/>
        <v>0</v>
      </c>
      <c r="P24" s="26"/>
      <c r="Q24" s="64">
        <f t="shared" si="1"/>
        <v>0</v>
      </c>
      <c r="R24" s="66">
        <f t="shared" si="4"/>
        <v>0</v>
      </c>
      <c r="S24" s="67">
        <f t="shared" si="2"/>
        <v>0</v>
      </c>
    </row>
    <row r="25" spans="1:19" ht="39" customHeight="1" thickBot="1" x14ac:dyDescent="0.35">
      <c r="A25" s="59">
        <v>23</v>
      </c>
      <c r="B25" s="60" t="s">
        <v>19</v>
      </c>
      <c r="C25" s="60" t="s">
        <v>97</v>
      </c>
      <c r="D25" s="60" t="s">
        <v>5</v>
      </c>
      <c r="E25" s="60"/>
      <c r="F25" s="60">
        <v>4</v>
      </c>
      <c r="G25" s="60">
        <v>16</v>
      </c>
      <c r="H25" s="60" t="s">
        <v>78</v>
      </c>
      <c r="I25" s="61">
        <v>4</v>
      </c>
      <c r="J25" s="27"/>
      <c r="K25" s="28"/>
      <c r="L25" s="2"/>
      <c r="M25" s="3"/>
      <c r="N25" s="25"/>
      <c r="O25" s="64">
        <f t="shared" si="0"/>
        <v>0</v>
      </c>
      <c r="P25" s="26"/>
      <c r="Q25" s="64">
        <f t="shared" si="1"/>
        <v>0</v>
      </c>
      <c r="R25" s="66">
        <f t="shared" si="4"/>
        <v>0</v>
      </c>
      <c r="S25" s="67">
        <f t="shared" si="2"/>
        <v>0</v>
      </c>
    </row>
    <row r="26" spans="1:19" ht="39" customHeight="1" thickBot="1" x14ac:dyDescent="0.35">
      <c r="A26" s="59">
        <v>24</v>
      </c>
      <c r="B26" s="60" t="s">
        <v>19</v>
      </c>
      <c r="C26" s="60" t="s">
        <v>97</v>
      </c>
      <c r="D26" s="60" t="s">
        <v>5</v>
      </c>
      <c r="E26" s="60"/>
      <c r="F26" s="60">
        <v>8</v>
      </c>
      <c r="G26" s="60">
        <v>16</v>
      </c>
      <c r="H26" s="60" t="s">
        <v>78</v>
      </c>
      <c r="I26" s="61">
        <v>4</v>
      </c>
      <c r="J26" s="27"/>
      <c r="K26" s="28"/>
      <c r="L26" s="2"/>
      <c r="M26" s="3"/>
      <c r="N26" s="25"/>
      <c r="O26" s="64">
        <f t="shared" si="0"/>
        <v>0</v>
      </c>
      <c r="P26" s="26"/>
      <c r="Q26" s="64">
        <f t="shared" si="1"/>
        <v>0</v>
      </c>
      <c r="R26" s="66">
        <f t="shared" si="4"/>
        <v>0</v>
      </c>
      <c r="S26" s="67">
        <f t="shared" si="2"/>
        <v>0</v>
      </c>
    </row>
    <row r="27" spans="1:19" ht="39" customHeight="1" thickBot="1" x14ac:dyDescent="0.35">
      <c r="A27" s="59">
        <v>25</v>
      </c>
      <c r="B27" s="60" t="s">
        <v>19</v>
      </c>
      <c r="C27" s="60" t="s">
        <v>98</v>
      </c>
      <c r="D27" s="60" t="s">
        <v>5</v>
      </c>
      <c r="E27" s="60"/>
      <c r="F27" s="60">
        <v>2</v>
      </c>
      <c r="G27" s="60">
        <v>4</v>
      </c>
      <c r="H27" s="60" t="s">
        <v>78</v>
      </c>
      <c r="I27" s="61">
        <v>2</v>
      </c>
      <c r="J27" s="27"/>
      <c r="K27" s="28"/>
      <c r="L27" s="2"/>
      <c r="M27" s="3"/>
      <c r="N27" s="25"/>
      <c r="O27" s="64">
        <f t="shared" si="0"/>
        <v>0</v>
      </c>
      <c r="P27" s="26"/>
      <c r="Q27" s="64">
        <f t="shared" si="1"/>
        <v>0</v>
      </c>
      <c r="R27" s="66">
        <f t="shared" si="4"/>
        <v>0</v>
      </c>
      <c r="S27" s="67">
        <f>R27*12</f>
        <v>0</v>
      </c>
    </row>
    <row r="28" spans="1:19" ht="39" customHeight="1" thickBot="1" x14ac:dyDescent="0.35">
      <c r="A28" s="59">
        <v>26</v>
      </c>
      <c r="B28" s="60" t="s">
        <v>19</v>
      </c>
      <c r="C28" s="60" t="s">
        <v>98</v>
      </c>
      <c r="D28" s="60" t="s">
        <v>5</v>
      </c>
      <c r="E28" s="60"/>
      <c r="F28" s="60">
        <v>2</v>
      </c>
      <c r="G28" s="60">
        <v>8</v>
      </c>
      <c r="H28" s="60" t="s">
        <v>78</v>
      </c>
      <c r="I28" s="61">
        <v>2</v>
      </c>
      <c r="J28" s="27"/>
      <c r="K28" s="28"/>
      <c r="L28" s="2"/>
      <c r="M28" s="3"/>
      <c r="N28" s="25"/>
      <c r="O28" s="64">
        <f t="shared" si="0"/>
        <v>0</v>
      </c>
      <c r="P28" s="26"/>
      <c r="Q28" s="64">
        <f t="shared" si="1"/>
        <v>0</v>
      </c>
      <c r="R28" s="66">
        <f t="shared" si="4"/>
        <v>0</v>
      </c>
      <c r="S28" s="67">
        <f>R28*12</f>
        <v>0</v>
      </c>
    </row>
    <row r="29" spans="1:19" ht="39" customHeight="1" thickBot="1" x14ac:dyDescent="0.35">
      <c r="A29" s="59">
        <v>27</v>
      </c>
      <c r="B29" s="60" t="s">
        <v>19</v>
      </c>
      <c r="C29" s="60" t="s">
        <v>98</v>
      </c>
      <c r="D29" s="60" t="s">
        <v>5</v>
      </c>
      <c r="E29" s="60"/>
      <c r="F29" s="60">
        <v>4</v>
      </c>
      <c r="G29" s="60">
        <v>8</v>
      </c>
      <c r="H29" s="60" t="s">
        <v>78</v>
      </c>
      <c r="I29" s="61">
        <v>2</v>
      </c>
      <c r="J29" s="27"/>
      <c r="K29" s="28"/>
      <c r="L29" s="2"/>
      <c r="M29" s="3"/>
      <c r="N29" s="25"/>
      <c r="O29" s="64">
        <f t="shared" si="0"/>
        <v>0</v>
      </c>
      <c r="P29" s="26"/>
      <c r="Q29" s="64">
        <f t="shared" si="1"/>
        <v>0</v>
      </c>
      <c r="R29" s="66">
        <f t="shared" si="4"/>
        <v>0</v>
      </c>
      <c r="S29" s="67">
        <f>R29*12</f>
        <v>0</v>
      </c>
    </row>
    <row r="30" spans="1:19" ht="39" customHeight="1" thickBot="1" x14ac:dyDescent="0.35">
      <c r="A30" s="59">
        <v>28</v>
      </c>
      <c r="B30" s="60" t="s">
        <v>19</v>
      </c>
      <c r="C30" s="60" t="s">
        <v>98</v>
      </c>
      <c r="D30" s="60" t="s">
        <v>5</v>
      </c>
      <c r="E30" s="60"/>
      <c r="F30" s="60">
        <v>8</v>
      </c>
      <c r="G30" s="60">
        <v>16</v>
      </c>
      <c r="H30" s="60" t="s">
        <v>78</v>
      </c>
      <c r="I30" s="61">
        <v>2</v>
      </c>
      <c r="J30" s="27"/>
      <c r="K30" s="28"/>
      <c r="L30" s="2"/>
      <c r="M30" s="3"/>
      <c r="N30" s="25"/>
      <c r="O30" s="64">
        <f t="shared" si="0"/>
        <v>0</v>
      </c>
      <c r="P30" s="26"/>
      <c r="Q30" s="64">
        <f t="shared" si="1"/>
        <v>0</v>
      </c>
      <c r="R30" s="66">
        <f t="shared" si="4"/>
        <v>0</v>
      </c>
      <c r="S30" s="67">
        <f>R30*12</f>
        <v>0</v>
      </c>
    </row>
    <row r="31" spans="1:19" ht="39" customHeight="1" thickBot="1" x14ac:dyDescent="0.35">
      <c r="A31" s="59">
        <v>29</v>
      </c>
      <c r="B31" s="60" t="s">
        <v>95</v>
      </c>
      <c r="C31" s="60" t="s">
        <v>97</v>
      </c>
      <c r="D31" s="60" t="s">
        <v>5</v>
      </c>
      <c r="E31" s="60" t="s">
        <v>55</v>
      </c>
      <c r="F31" s="60">
        <v>4</v>
      </c>
      <c r="G31" s="60">
        <v>8</v>
      </c>
      <c r="H31" s="60" t="s">
        <v>78</v>
      </c>
      <c r="I31" s="61">
        <v>4</v>
      </c>
      <c r="J31" s="27"/>
      <c r="K31" s="28"/>
      <c r="L31" s="2"/>
      <c r="M31" s="3"/>
      <c r="N31" s="25"/>
      <c r="O31" s="64">
        <f t="shared" si="0"/>
        <v>0</v>
      </c>
      <c r="P31" s="26"/>
      <c r="Q31" s="64">
        <f t="shared" si="1"/>
        <v>0</v>
      </c>
      <c r="R31" s="66">
        <f t="shared" si="4"/>
        <v>0</v>
      </c>
      <c r="S31" s="67">
        <f t="shared" si="2"/>
        <v>0</v>
      </c>
    </row>
    <row r="32" spans="1:19" ht="39" customHeight="1" thickBot="1" x14ac:dyDescent="0.35">
      <c r="A32" s="59">
        <v>30</v>
      </c>
      <c r="B32" s="60" t="s">
        <v>95</v>
      </c>
      <c r="C32" s="60" t="s">
        <v>97</v>
      </c>
      <c r="D32" s="60" t="s">
        <v>5</v>
      </c>
      <c r="E32" s="60" t="s">
        <v>54</v>
      </c>
      <c r="F32" s="60">
        <v>4</v>
      </c>
      <c r="G32" s="60">
        <v>16</v>
      </c>
      <c r="H32" s="60" t="s">
        <v>78</v>
      </c>
      <c r="I32" s="61">
        <v>8</v>
      </c>
      <c r="J32" s="27"/>
      <c r="K32" s="28"/>
      <c r="L32" s="2"/>
      <c r="M32" s="3"/>
      <c r="N32" s="25"/>
      <c r="O32" s="64">
        <f t="shared" si="0"/>
        <v>0</v>
      </c>
      <c r="P32" s="26"/>
      <c r="Q32" s="64">
        <f t="shared" si="1"/>
        <v>0</v>
      </c>
      <c r="R32" s="66">
        <f t="shared" si="4"/>
        <v>0</v>
      </c>
      <c r="S32" s="67">
        <f t="shared" si="2"/>
        <v>0</v>
      </c>
    </row>
    <row r="33" spans="1:19" ht="39" customHeight="1" thickBot="1" x14ac:dyDescent="0.35">
      <c r="A33" s="59">
        <v>31</v>
      </c>
      <c r="B33" s="60" t="s">
        <v>95</v>
      </c>
      <c r="C33" s="60" t="s">
        <v>97</v>
      </c>
      <c r="D33" s="60" t="s">
        <v>5</v>
      </c>
      <c r="E33" s="60" t="s">
        <v>54</v>
      </c>
      <c r="F33" s="60">
        <v>8</v>
      </c>
      <c r="G33" s="60">
        <v>16</v>
      </c>
      <c r="H33" s="60" t="s">
        <v>78</v>
      </c>
      <c r="I33" s="61">
        <v>2</v>
      </c>
      <c r="J33" s="27"/>
      <c r="K33" s="28"/>
      <c r="L33" s="2"/>
      <c r="M33" s="3"/>
      <c r="N33" s="25"/>
      <c r="O33" s="64">
        <f t="shared" si="0"/>
        <v>0</v>
      </c>
      <c r="P33" s="26"/>
      <c r="Q33" s="64">
        <f t="shared" si="1"/>
        <v>0</v>
      </c>
      <c r="R33" s="66">
        <f t="shared" si="4"/>
        <v>0</v>
      </c>
      <c r="S33" s="67">
        <f t="shared" si="2"/>
        <v>0</v>
      </c>
    </row>
    <row r="34" spans="1:19" ht="39" customHeight="1" thickBot="1" x14ac:dyDescent="0.35">
      <c r="A34" s="59">
        <v>32</v>
      </c>
      <c r="B34" s="60" t="s">
        <v>95</v>
      </c>
      <c r="C34" s="60" t="s">
        <v>97</v>
      </c>
      <c r="D34" s="60" t="s">
        <v>5</v>
      </c>
      <c r="E34" s="60" t="s">
        <v>54</v>
      </c>
      <c r="F34" s="60">
        <v>8</v>
      </c>
      <c r="G34" s="60">
        <v>32</v>
      </c>
      <c r="H34" s="60" t="s">
        <v>78</v>
      </c>
      <c r="I34" s="61">
        <v>2</v>
      </c>
      <c r="J34" s="27"/>
      <c r="K34" s="28"/>
      <c r="L34" s="2"/>
      <c r="M34" s="3"/>
      <c r="N34" s="25"/>
      <c r="O34" s="64">
        <f t="shared" si="0"/>
        <v>0</v>
      </c>
      <c r="P34" s="26"/>
      <c r="Q34" s="64">
        <f t="shared" si="1"/>
        <v>0</v>
      </c>
      <c r="R34" s="66">
        <f t="shared" si="4"/>
        <v>0</v>
      </c>
      <c r="S34" s="67">
        <f t="shared" si="2"/>
        <v>0</v>
      </c>
    </row>
    <row r="35" spans="1:19" ht="39" customHeight="1" thickBot="1" x14ac:dyDescent="0.35">
      <c r="A35" s="59">
        <v>33</v>
      </c>
      <c r="B35" s="60" t="s">
        <v>95</v>
      </c>
      <c r="C35" s="60" t="s">
        <v>97</v>
      </c>
      <c r="D35" s="60" t="s">
        <v>5</v>
      </c>
      <c r="E35" s="60" t="s">
        <v>54</v>
      </c>
      <c r="F35" s="60">
        <v>32</v>
      </c>
      <c r="G35" s="60">
        <v>128</v>
      </c>
      <c r="H35" s="60" t="s">
        <v>78</v>
      </c>
      <c r="I35" s="61">
        <v>2</v>
      </c>
      <c r="J35" s="27"/>
      <c r="K35" s="28"/>
      <c r="L35" s="2"/>
      <c r="M35" s="3"/>
      <c r="N35" s="25"/>
      <c r="O35" s="64">
        <f t="shared" si="0"/>
        <v>0</v>
      </c>
      <c r="P35" s="26"/>
      <c r="Q35" s="64">
        <f t="shared" si="1"/>
        <v>0</v>
      </c>
      <c r="R35" s="66">
        <f t="shared" si="4"/>
        <v>0</v>
      </c>
      <c r="S35" s="67">
        <f t="shared" si="2"/>
        <v>0</v>
      </c>
    </row>
    <row r="36" spans="1:19" ht="39" customHeight="1" thickBot="1" x14ac:dyDescent="0.35">
      <c r="A36" s="59">
        <v>34</v>
      </c>
      <c r="B36" s="60" t="s">
        <v>95</v>
      </c>
      <c r="C36" s="60" t="s">
        <v>98</v>
      </c>
      <c r="D36" s="60" t="s">
        <v>5</v>
      </c>
      <c r="E36" s="60" t="s">
        <v>54</v>
      </c>
      <c r="F36" s="60">
        <v>8</v>
      </c>
      <c r="G36" s="60">
        <v>32</v>
      </c>
      <c r="H36" s="60" t="s">
        <v>78</v>
      </c>
      <c r="I36" s="61">
        <v>1</v>
      </c>
      <c r="J36" s="27"/>
      <c r="K36" s="28"/>
      <c r="L36" s="2"/>
      <c r="M36" s="3"/>
      <c r="N36" s="25"/>
      <c r="O36" s="64">
        <f t="shared" si="0"/>
        <v>0</v>
      </c>
      <c r="P36" s="26"/>
      <c r="Q36" s="64">
        <f t="shared" si="1"/>
        <v>0</v>
      </c>
      <c r="R36" s="66">
        <f t="shared" si="4"/>
        <v>0</v>
      </c>
      <c r="S36" s="67">
        <f t="shared" si="2"/>
        <v>0</v>
      </c>
    </row>
    <row r="37" spans="1:19" ht="39" customHeight="1" thickBot="1" x14ac:dyDescent="0.35">
      <c r="A37" s="59">
        <v>35</v>
      </c>
      <c r="B37" s="60" t="s">
        <v>95</v>
      </c>
      <c r="C37" s="60" t="s">
        <v>98</v>
      </c>
      <c r="D37" s="60" t="s">
        <v>5</v>
      </c>
      <c r="E37" s="60" t="s">
        <v>54</v>
      </c>
      <c r="F37" s="60">
        <v>16</v>
      </c>
      <c r="G37" s="60">
        <v>64</v>
      </c>
      <c r="H37" s="60" t="s">
        <v>78</v>
      </c>
      <c r="I37" s="61">
        <v>1</v>
      </c>
      <c r="J37" s="27"/>
      <c r="K37" s="28"/>
      <c r="L37" s="2"/>
      <c r="M37" s="3"/>
      <c r="N37" s="25"/>
      <c r="O37" s="64">
        <f t="shared" si="0"/>
        <v>0</v>
      </c>
      <c r="P37" s="26"/>
      <c r="Q37" s="64">
        <f t="shared" si="1"/>
        <v>0</v>
      </c>
      <c r="R37" s="66">
        <f t="shared" si="4"/>
        <v>0</v>
      </c>
      <c r="S37" s="67">
        <f t="shared" ref="S37:S38" si="5">R37*12</f>
        <v>0</v>
      </c>
    </row>
    <row r="38" spans="1:19" ht="39" customHeight="1" thickBot="1" x14ac:dyDescent="0.35">
      <c r="A38" s="59">
        <v>36</v>
      </c>
      <c r="B38" s="60" t="s">
        <v>94</v>
      </c>
      <c r="C38" s="60" t="s">
        <v>97</v>
      </c>
      <c r="D38" s="60" t="s">
        <v>88</v>
      </c>
      <c r="E38" s="60" t="s">
        <v>145</v>
      </c>
      <c r="F38" s="60">
        <v>2</v>
      </c>
      <c r="G38" s="60">
        <v>8</v>
      </c>
      <c r="H38" s="60" t="s">
        <v>78</v>
      </c>
      <c r="I38" s="61">
        <v>10</v>
      </c>
      <c r="J38" s="27"/>
      <c r="K38" s="28"/>
      <c r="L38" s="2"/>
      <c r="M38" s="3"/>
      <c r="N38" s="25"/>
      <c r="O38" s="64">
        <f t="shared" si="0"/>
        <v>0</v>
      </c>
      <c r="P38" s="26"/>
      <c r="Q38" s="64">
        <f t="shared" si="1"/>
        <v>0</v>
      </c>
      <c r="R38" s="66">
        <f t="shared" si="4"/>
        <v>0</v>
      </c>
      <c r="S38" s="67">
        <f t="shared" si="5"/>
        <v>0</v>
      </c>
    </row>
    <row r="39" spans="1:19" ht="39" customHeight="1" thickBot="1" x14ac:dyDescent="0.35">
      <c r="A39" s="59">
        <v>37</v>
      </c>
      <c r="B39" s="68" t="s">
        <v>94</v>
      </c>
      <c r="C39" s="68" t="s">
        <v>98</v>
      </c>
      <c r="D39" s="68" t="s">
        <v>88</v>
      </c>
      <c r="E39" s="68" t="s">
        <v>96</v>
      </c>
      <c r="F39" s="68">
        <v>2</v>
      </c>
      <c r="G39" s="68">
        <v>8</v>
      </c>
      <c r="H39" s="68" t="s">
        <v>78</v>
      </c>
      <c r="I39" s="69">
        <v>90</v>
      </c>
      <c r="J39" s="27"/>
      <c r="K39" s="29"/>
      <c r="L39" s="2"/>
      <c r="M39" s="3"/>
      <c r="N39" s="25"/>
      <c r="O39" s="64">
        <f t="shared" si="0"/>
        <v>0</v>
      </c>
      <c r="P39" s="26"/>
      <c r="Q39" s="64">
        <f t="shared" si="1"/>
        <v>0</v>
      </c>
      <c r="R39" s="66">
        <f t="shared" si="4"/>
        <v>0</v>
      </c>
      <c r="S39" s="67">
        <f t="shared" si="2"/>
        <v>0</v>
      </c>
    </row>
    <row r="40" spans="1:19" ht="21.75" customHeight="1" thickBot="1" x14ac:dyDescent="0.35">
      <c r="A40" s="70"/>
      <c r="B40" s="71"/>
      <c r="C40" s="71"/>
      <c r="D40" s="71"/>
      <c r="E40" s="71"/>
      <c r="F40" s="71"/>
      <c r="G40" s="71"/>
      <c r="H40" s="71"/>
      <c r="I40" s="71"/>
      <c r="J40" s="71"/>
      <c r="K40" s="71"/>
      <c r="L40" s="71"/>
      <c r="M40" s="72" t="s">
        <v>43</v>
      </c>
      <c r="N40" s="73">
        <f>SUM(N3:N39)</f>
        <v>50</v>
      </c>
      <c r="O40" s="74"/>
      <c r="P40" s="73">
        <f>SUM(P3:P39)</f>
        <v>0</v>
      </c>
      <c r="Q40" s="75"/>
      <c r="R40" s="76">
        <f>SUM(R3:R39)</f>
        <v>0</v>
      </c>
      <c r="S40" s="77">
        <f>SUM(S3:S39)</f>
        <v>0</v>
      </c>
    </row>
    <row r="41" spans="1:19" x14ac:dyDescent="0.3">
      <c r="A41" s="78"/>
      <c r="G41" s="79"/>
    </row>
    <row r="42" spans="1:19" x14ac:dyDescent="0.3">
      <c r="A42" s="78"/>
      <c r="G42" s="79"/>
    </row>
    <row r="43" spans="1:19" x14ac:dyDescent="0.3">
      <c r="I43" s="39"/>
    </row>
    <row r="44" spans="1:19" x14ac:dyDescent="0.3">
      <c r="I44" s="39"/>
    </row>
    <row r="45" spans="1:19" x14ac:dyDescent="0.3">
      <c r="I45" s="39"/>
    </row>
    <row r="46" spans="1:19" x14ac:dyDescent="0.3">
      <c r="I46" s="39"/>
    </row>
    <row r="49" spans="22:26" x14ac:dyDescent="0.3">
      <c r="V49" s="81"/>
      <c r="W49" s="81"/>
      <c r="X49" s="81"/>
      <c r="Y49" s="81"/>
      <c r="Z49" s="81"/>
    </row>
    <row r="50" spans="22:26" x14ac:dyDescent="0.3">
      <c r="V50" s="82"/>
      <c r="W50" s="82"/>
      <c r="X50" s="82"/>
      <c r="Y50" s="82"/>
      <c r="Z50" s="82"/>
    </row>
    <row r="54" spans="22:26" x14ac:dyDescent="0.3">
      <c r="V54" s="82"/>
      <c r="W54" s="82"/>
      <c r="X54" s="82"/>
      <c r="Y54" s="82"/>
      <c r="Z54" s="82"/>
    </row>
    <row r="55" spans="22:26" x14ac:dyDescent="0.3">
      <c r="V55" s="82"/>
      <c r="W55" s="82"/>
      <c r="X55" s="82"/>
      <c r="Y55" s="82"/>
      <c r="Z55" s="82"/>
    </row>
  </sheetData>
  <sheetProtection algorithmName="SHA-512" hashValue="qsaUJbYglSC9N1ivRsT4GgTQ7EKqIESwmMA5TP1Jw5my73gmX5bblThrTKY2d5oqK9SNaoH/mhYA7mNXJ7G51Q==" saltValue="eF8Fz3UBtLq2o+dbF+9ZnA==" spinCount="100000" sheet="1" objects="1" scenarios="1"/>
  <mergeCells count="13">
    <mergeCell ref="F1:F2"/>
    <mergeCell ref="A1:A2"/>
    <mergeCell ref="B1:B2"/>
    <mergeCell ref="C1:C2"/>
    <mergeCell ref="D1:D2"/>
    <mergeCell ref="E1:E2"/>
    <mergeCell ref="N1:S1"/>
    <mergeCell ref="L1:M1"/>
    <mergeCell ref="G1:G2"/>
    <mergeCell ref="H1:H2"/>
    <mergeCell ref="I1:I2"/>
    <mergeCell ref="J1:J2"/>
    <mergeCell ref="K1:K2"/>
  </mergeCells>
  <phoneticPr fontId="11" type="noConversion"/>
  <dataValidations count="10">
    <dataValidation type="whole" operator="lessThanOrEqual" allowBlank="1" showInputMessage="1" showErrorMessage="1" promptTitle="VMs com licenças inclusas" prompt="Digite a quantidade proposta de VMs com licenças do provedor inclusas. Deve ser menor ou igual à quantidade total de VMs estimada/mês." sqref="N20:N39" xr:uid="{5FE89E63-F792-49BF-9AE3-621F9B008DB8}">
      <formula1>I20</formula1>
    </dataValidation>
    <dataValidation type="whole" operator="lessThanOrEqual" allowBlank="1" showInputMessage="1" showErrorMessage="1" promptTitle="VMs com licenças BYOL" prompt="Digite a quantidade proposta de VMs com licenças BYOL. Deve ser menor ou igual à quantidade total de VMs estimada/mês." sqref="P20:P39" xr:uid="{78989B22-C169-44CA-BDA8-E02E3D8F17D3}">
      <formula1>I20</formula1>
    </dataValidation>
    <dataValidation type="whole" operator="equal" allowBlank="1" showInputMessage="1" showErrorMessage="1" promptTitle="Sistema operacional Linux" prompt="BYOL não se aplica" sqref="M3:M19 P3:P19" xr:uid="{8DFD46AE-030E-4219-82B0-4A0B4DA8B545}">
      <formula1>0</formula1>
    </dataValidation>
    <dataValidation allowBlank="1" showInputMessage="1" showErrorMessage="1" promptTitle="Windows e SQL Server BYOL" prompt="Preencha o preço unitário da VM com licenças de Windows Server e SQL Server BYOL." sqref="M31:M37" xr:uid="{3637467F-F236-4F76-82BF-C1C08693338B}"/>
    <dataValidation allowBlank="1" showInputMessage="1" showErrorMessage="1" promptTitle="Windows 10 BYOL" prompt="Preencha o preço unitário da VM com licença de Windows 10 BYOL." sqref="M38:M39" xr:uid="{33DDFAA7-B648-4FD7-B10F-D702D4F47490}"/>
    <dataValidation allowBlank="1" showInputMessage="1" showErrorMessage="1" promptTitle="VM com Windows Server incluso" prompt="Digite a quantidade de VM com a licença de Windows Server do provedor." sqref="N20:N39" xr:uid="{C9DC7FBB-25F8-4DBD-9AC5-C28DA859F110}"/>
    <dataValidation allowBlank="1" showInputMessage="1" showErrorMessage="1" promptTitle="Windows Server incluso" prompt="Preencha o preço unitário da VM com licença de Windows Server do provedor." sqref="L20:L30" xr:uid="{0ACA1EF0-D12C-45B5-B288-CDF7A2C11E63}"/>
    <dataValidation allowBlank="1" showInputMessage="1" showErrorMessage="1" promptTitle="Windows Server BYOL" prompt="Preencha o preço unitário da VM com licença de Windows Server BYOL." sqref="M20:M30" xr:uid="{B28A5CBB-6908-40BA-89A4-885CB4E5D125}"/>
    <dataValidation allowBlank="1" showInputMessage="1" showErrorMessage="1" promptTitle="Windows e SQL Server inclusos" prompt="Preencha o preço unitário da VM com licenças de Windows Server e SQL Server do provedor." sqref="L31:L37" xr:uid="{A30DF329-8ED4-43ED-84F0-966244920877}"/>
    <dataValidation allowBlank="1" showInputMessage="1" showErrorMessage="1" promptTitle="Windows 10 incluso" prompt="Preencha o preço unitário da VM com licença de Windows 10 do provedor." sqref="L38:L39" xr:uid="{0758C8A5-875D-4530-B927-FADCFC9CA70C}"/>
  </dataValidations>
  <pageMargins left="0.23622047244094491" right="0.23622047244094491" top="0.74803149606299213" bottom="0.74803149606299213" header="0.31496062992125984" footer="0.31496062992125984"/>
  <pageSetup paperSize="9" scale="44" fitToHeight="0" orientation="landscape" horizontalDpi="300" verticalDpi="300" r:id="rId1"/>
  <headerFooter>
    <oddHeader>&amp;C&amp;"Arial Black,Normal"&amp;14PREGÃO ELETRÔNICO BDMG-XXXX/2020
PROPOSTA DE PREÇOS&amp;R&amp;G</oddHeader>
    <oddFooter>Página &amp;P de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6519B-AD8F-4484-855F-B7E0057D856D}">
  <dimension ref="A1:F13"/>
  <sheetViews>
    <sheetView workbookViewId="0">
      <selection activeCell="F2" sqref="F2"/>
    </sheetView>
  </sheetViews>
  <sheetFormatPr defaultRowHeight="14.4" x14ac:dyDescent="0.3"/>
  <cols>
    <col min="1" max="1" width="31.5546875" customWidth="1"/>
    <col min="2" max="2" width="12.88671875" customWidth="1"/>
    <col min="3" max="3" width="52.5546875" bestFit="1" customWidth="1"/>
    <col min="4" max="4" width="11.5546875" bestFit="1" customWidth="1"/>
    <col min="5" max="5" width="12.109375" customWidth="1"/>
    <col min="6" max="6" width="14.33203125" customWidth="1"/>
    <col min="7" max="7" width="12.6640625" customWidth="1"/>
    <col min="8" max="8" width="11.5546875" bestFit="1" customWidth="1"/>
  </cols>
  <sheetData>
    <row r="1" spans="1:6" ht="40.200000000000003" thickBot="1" x14ac:dyDescent="0.35">
      <c r="A1" s="15" t="s">
        <v>44</v>
      </c>
      <c r="B1" s="16" t="s">
        <v>45</v>
      </c>
      <c r="C1" s="16" t="s">
        <v>46</v>
      </c>
      <c r="D1" s="17" t="s">
        <v>144</v>
      </c>
      <c r="E1" s="15" t="s">
        <v>143</v>
      </c>
      <c r="F1" s="18" t="s">
        <v>111</v>
      </c>
    </row>
    <row r="2" spans="1:6" ht="15" thickBot="1" x14ac:dyDescent="0.35">
      <c r="A2" s="19" t="s">
        <v>47</v>
      </c>
      <c r="B2" s="1" t="s">
        <v>11</v>
      </c>
      <c r="C2" s="20" t="s">
        <v>48</v>
      </c>
      <c r="D2" s="1">
        <v>7</v>
      </c>
      <c r="E2" s="7" t="s">
        <v>10</v>
      </c>
      <c r="F2" s="30"/>
    </row>
    <row r="3" spans="1:6" ht="15" thickBot="1" x14ac:dyDescent="0.35">
      <c r="A3" s="21" t="s">
        <v>47</v>
      </c>
      <c r="B3" s="22" t="s">
        <v>49</v>
      </c>
      <c r="C3" s="23" t="s">
        <v>50</v>
      </c>
      <c r="D3" s="22">
        <v>10</v>
      </c>
      <c r="E3" s="24" t="s">
        <v>10</v>
      </c>
      <c r="F3" s="30"/>
    </row>
    <row r="4" spans="1:6" ht="15" thickBot="1" x14ac:dyDescent="0.35">
      <c r="A4" s="19" t="s">
        <v>47</v>
      </c>
      <c r="B4" s="1" t="s">
        <v>13</v>
      </c>
      <c r="C4" s="20" t="s">
        <v>51</v>
      </c>
      <c r="D4" s="1">
        <v>3</v>
      </c>
      <c r="E4" s="7" t="s">
        <v>10</v>
      </c>
      <c r="F4" s="30"/>
    </row>
    <row r="5" spans="1:6" ht="15" thickBot="1" x14ac:dyDescent="0.35">
      <c r="A5" s="21" t="s">
        <v>52</v>
      </c>
      <c r="B5" s="22" t="s">
        <v>12</v>
      </c>
      <c r="C5" s="23" t="s">
        <v>53</v>
      </c>
      <c r="D5" s="22">
        <v>11</v>
      </c>
      <c r="E5" s="24" t="s">
        <v>10</v>
      </c>
      <c r="F5" s="30"/>
    </row>
    <row r="6" spans="1:6" ht="23.25" customHeight="1" thickBot="1" x14ac:dyDescent="0.35">
      <c r="A6" s="19" t="s">
        <v>54</v>
      </c>
      <c r="B6" s="1" t="s">
        <v>15</v>
      </c>
      <c r="C6" s="20" t="s">
        <v>14</v>
      </c>
      <c r="D6" s="1">
        <v>3</v>
      </c>
      <c r="E6" s="7" t="s">
        <v>10</v>
      </c>
      <c r="F6" s="30"/>
    </row>
    <row r="7" spans="1:6" ht="20.25" customHeight="1" thickBot="1" x14ac:dyDescent="0.35">
      <c r="A7" s="21" t="s">
        <v>55</v>
      </c>
      <c r="B7" s="22" t="s">
        <v>17</v>
      </c>
      <c r="C7" s="23" t="s">
        <v>16</v>
      </c>
      <c r="D7" s="22">
        <v>6</v>
      </c>
      <c r="E7" s="24" t="s">
        <v>10</v>
      </c>
      <c r="F7" s="30"/>
    </row>
    <row r="8" spans="1:6" ht="15" thickBot="1" x14ac:dyDescent="0.35">
      <c r="A8" s="19" t="s">
        <v>56</v>
      </c>
      <c r="B8" s="1" t="s">
        <v>18</v>
      </c>
      <c r="C8" s="20" t="s">
        <v>57</v>
      </c>
      <c r="D8" s="1">
        <v>2</v>
      </c>
      <c r="E8" s="7" t="s">
        <v>10</v>
      </c>
      <c r="F8" s="30"/>
    </row>
    <row r="9" spans="1:6" ht="23.25" customHeight="1" thickBot="1" x14ac:dyDescent="0.35">
      <c r="A9" s="21" t="s">
        <v>58</v>
      </c>
      <c r="B9" s="22" t="s">
        <v>59</v>
      </c>
      <c r="C9" s="23" t="s">
        <v>60</v>
      </c>
      <c r="D9" s="22">
        <v>500</v>
      </c>
      <c r="E9" s="24" t="s">
        <v>10</v>
      </c>
      <c r="F9" s="30"/>
    </row>
    <row r="10" spans="1:6" ht="24" customHeight="1" thickBot="1" x14ac:dyDescent="0.35">
      <c r="A10" s="19" t="s">
        <v>108</v>
      </c>
      <c r="B10" s="1" t="s">
        <v>109</v>
      </c>
      <c r="C10" s="20" t="s">
        <v>110</v>
      </c>
      <c r="D10" s="1">
        <v>100</v>
      </c>
      <c r="E10" s="7" t="s">
        <v>10</v>
      </c>
      <c r="F10" s="30"/>
    </row>
    <row r="11" spans="1:6" ht="15" thickBot="1" x14ac:dyDescent="0.35"/>
    <row r="12" spans="1:6" x14ac:dyDescent="0.3">
      <c r="A12" s="8" t="s">
        <v>122</v>
      </c>
      <c r="B12" s="9"/>
      <c r="C12" s="9"/>
      <c r="D12" s="9"/>
      <c r="E12" s="9"/>
      <c r="F12" s="10"/>
    </row>
    <row r="13" spans="1:6" ht="15" thickBot="1" x14ac:dyDescent="0.35">
      <c r="A13" s="11" t="s">
        <v>148</v>
      </c>
      <c r="B13" s="12"/>
      <c r="C13" s="13"/>
      <c r="D13" s="12"/>
      <c r="E13" s="12"/>
      <c r="F13" s="14"/>
    </row>
  </sheetData>
  <sheetProtection algorithmName="SHA-512" hashValue="XxAMihLrzuy0EJMaxOJ18R+MhUCQE1qEuHMlOVsAmM88nMdk/4vGNX1OXC5R64J5ZVY18sYF8MJa94OTWPzdZw==" saltValue="OTK+Lr7Ja5VEEDYglHZ/PA==" spinCount="100000" sheet="1" objects="1" scenarios="1"/>
  <phoneticPr fontId="11" type="noConversion"/>
  <printOptions horizontalCentered="1"/>
  <pageMargins left="0.23622047244094491" right="0.23622047244094491" top="1.0236220472440944" bottom="0.74803149606299213" header="0.31496062992125984" footer="0.31496062992125984"/>
  <pageSetup paperSize="9" orientation="landscape" horizontalDpi="4294967293" verticalDpi="4294967293" r:id="rId1"/>
  <headerFooter>
    <oddHeader>&amp;C&amp;"Arial Black,Normal"PREGÃO ELETRÔNICO BDMG-XXXX/2020
PROPOSTA DE PREÇOS&amp;R&amp;G</oddHeader>
    <oddFooter>Página &amp;P de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DD8B-1849-45E0-AD86-8FE8B19CF4E9}">
  <sheetPr>
    <pageSetUpPr fitToPage="1"/>
  </sheetPr>
  <dimension ref="A1:S35"/>
  <sheetViews>
    <sheetView workbookViewId="0">
      <pane xSplit="6" ySplit="2" topLeftCell="G3" activePane="bottomRight" state="frozen"/>
      <selection pane="topRight" activeCell="J1" sqref="J1"/>
      <selection pane="bottomLeft" activeCell="A3" sqref="A3"/>
      <selection pane="bottomRight" activeCell="G12" sqref="G12"/>
    </sheetView>
  </sheetViews>
  <sheetFormatPr defaultColWidth="8.88671875" defaultRowHeight="14.4" x14ac:dyDescent="0.3"/>
  <cols>
    <col min="1" max="1" width="6" style="39" bestFit="1" customWidth="1"/>
    <col min="2" max="2" width="24.44140625" style="39" bestFit="1" customWidth="1"/>
    <col min="3" max="3" width="23.6640625" style="39" bestFit="1" customWidth="1"/>
    <col min="4" max="4" width="26.44140625" style="39" bestFit="1" customWidth="1"/>
    <col min="5" max="5" width="22.109375" style="39" customWidth="1"/>
    <col min="6" max="6" width="15.5546875" style="80" customWidth="1"/>
    <col min="7" max="7" width="26.88671875" style="39" customWidth="1"/>
    <col min="8" max="8" width="15.44140625" style="39" customWidth="1"/>
    <col min="9" max="9" width="16.6640625" style="39" customWidth="1"/>
    <col min="10" max="10" width="14.44140625" style="39" bestFit="1" customWidth="1"/>
    <col min="11" max="11" width="19.5546875" style="39" customWidth="1"/>
    <col min="12" max="12" width="21" style="39" customWidth="1"/>
    <col min="13" max="13" width="12.109375" style="39" bestFit="1" customWidth="1"/>
    <col min="14" max="14" width="14.5546875" style="39" customWidth="1"/>
    <col min="15" max="16384" width="8.88671875" style="39"/>
  </cols>
  <sheetData>
    <row r="1" spans="1:12" ht="29.25" customHeight="1" thickBot="1" x14ac:dyDescent="0.35">
      <c r="A1" s="191" t="s">
        <v>0</v>
      </c>
      <c r="B1" s="191" t="s">
        <v>61</v>
      </c>
      <c r="C1" s="191" t="s">
        <v>63</v>
      </c>
      <c r="D1" s="191" t="s">
        <v>81</v>
      </c>
      <c r="E1" s="191" t="s">
        <v>4</v>
      </c>
      <c r="F1" s="191" t="s">
        <v>68</v>
      </c>
      <c r="G1" s="191" t="s">
        <v>150</v>
      </c>
      <c r="H1" s="191" t="s">
        <v>62</v>
      </c>
      <c r="I1" s="195" t="s">
        <v>149</v>
      </c>
      <c r="J1" s="193" t="s">
        <v>136</v>
      </c>
      <c r="K1" s="193"/>
      <c r="L1" s="193"/>
    </row>
    <row r="2" spans="1:12" ht="33" thickBot="1" x14ac:dyDescent="0.35">
      <c r="A2" s="192"/>
      <c r="B2" s="192"/>
      <c r="C2" s="192"/>
      <c r="D2" s="192"/>
      <c r="E2" s="192"/>
      <c r="F2" s="194"/>
      <c r="G2" s="192"/>
      <c r="H2" s="192"/>
      <c r="I2" s="196"/>
      <c r="J2" s="83" t="s">
        <v>126</v>
      </c>
      <c r="K2" s="83" t="s">
        <v>124</v>
      </c>
      <c r="L2" s="83" t="s">
        <v>160</v>
      </c>
    </row>
    <row r="3" spans="1:12" ht="35.25" customHeight="1" thickBot="1" x14ac:dyDescent="0.35">
      <c r="A3" s="59">
        <v>1</v>
      </c>
      <c r="B3" s="60" t="s">
        <v>20</v>
      </c>
      <c r="C3" s="60" t="s">
        <v>80</v>
      </c>
      <c r="D3" s="60" t="s">
        <v>21</v>
      </c>
      <c r="E3" s="60" t="s">
        <v>22</v>
      </c>
      <c r="F3" s="61">
        <v>20000</v>
      </c>
      <c r="G3" s="28"/>
      <c r="H3" s="28"/>
      <c r="I3" s="2"/>
      <c r="J3" s="84">
        <f t="shared" ref="J3:J19" si="0">I3*(1 + FATOR_PRECO)</f>
        <v>0</v>
      </c>
      <c r="K3" s="85">
        <f t="shared" ref="K3:K19" si="1">F3*J3</f>
        <v>0</v>
      </c>
      <c r="L3" s="86">
        <f t="shared" ref="L3:L19" si="2">K3*12</f>
        <v>0</v>
      </c>
    </row>
    <row r="4" spans="1:12" ht="32.25" customHeight="1" thickBot="1" x14ac:dyDescent="0.35">
      <c r="A4" s="59">
        <v>2</v>
      </c>
      <c r="B4" s="60" t="s">
        <v>20</v>
      </c>
      <c r="C4" s="60" t="s">
        <v>80</v>
      </c>
      <c r="D4" s="60" t="s">
        <v>23</v>
      </c>
      <c r="E4" s="60" t="s">
        <v>22</v>
      </c>
      <c r="F4" s="61">
        <v>16000</v>
      </c>
      <c r="G4" s="28"/>
      <c r="H4" s="28"/>
      <c r="I4" s="2"/>
      <c r="J4" s="84">
        <f t="shared" si="0"/>
        <v>0</v>
      </c>
      <c r="K4" s="85">
        <f t="shared" si="1"/>
        <v>0</v>
      </c>
      <c r="L4" s="86">
        <f t="shared" si="2"/>
        <v>0</v>
      </c>
    </row>
    <row r="5" spans="1:12" ht="27" thickBot="1" x14ac:dyDescent="0.35">
      <c r="A5" s="59">
        <v>3</v>
      </c>
      <c r="B5" s="60" t="s">
        <v>104</v>
      </c>
      <c r="C5" s="60" t="s">
        <v>80</v>
      </c>
      <c r="D5" s="60" t="s">
        <v>24</v>
      </c>
      <c r="E5" s="60" t="s">
        <v>22</v>
      </c>
      <c r="F5" s="61">
        <v>10000</v>
      </c>
      <c r="G5" s="28"/>
      <c r="H5" s="28"/>
      <c r="I5" s="2"/>
      <c r="J5" s="84">
        <f t="shared" si="0"/>
        <v>0</v>
      </c>
      <c r="K5" s="85">
        <f t="shared" si="1"/>
        <v>0</v>
      </c>
      <c r="L5" s="86">
        <f t="shared" si="2"/>
        <v>0</v>
      </c>
    </row>
    <row r="6" spans="1:12" ht="40.200000000000003" thickBot="1" x14ac:dyDescent="0.35">
      <c r="A6" s="59">
        <v>4</v>
      </c>
      <c r="B6" s="60" t="s">
        <v>27</v>
      </c>
      <c r="C6" s="60" t="s">
        <v>80</v>
      </c>
      <c r="D6" s="60" t="s">
        <v>28</v>
      </c>
      <c r="E6" s="60" t="s">
        <v>22</v>
      </c>
      <c r="F6" s="61">
        <v>80000</v>
      </c>
      <c r="G6" s="28"/>
      <c r="H6" s="28"/>
      <c r="I6" s="2"/>
      <c r="J6" s="84">
        <f t="shared" si="0"/>
        <v>0</v>
      </c>
      <c r="K6" s="85">
        <f t="shared" si="1"/>
        <v>0</v>
      </c>
      <c r="L6" s="86">
        <f>K6*12</f>
        <v>0</v>
      </c>
    </row>
    <row r="7" spans="1:12" ht="31.5" customHeight="1" thickBot="1" x14ac:dyDescent="0.35">
      <c r="A7" s="59">
        <v>5</v>
      </c>
      <c r="B7" s="60" t="s">
        <v>25</v>
      </c>
      <c r="C7" s="60" t="s">
        <v>80</v>
      </c>
      <c r="D7" s="60" t="s">
        <v>26</v>
      </c>
      <c r="E7" s="60" t="s">
        <v>22</v>
      </c>
      <c r="F7" s="61">
        <v>16000</v>
      </c>
      <c r="G7" s="28"/>
      <c r="H7" s="28"/>
      <c r="I7" s="2"/>
      <c r="J7" s="84">
        <f t="shared" si="0"/>
        <v>0</v>
      </c>
      <c r="K7" s="85">
        <f t="shared" si="1"/>
        <v>0</v>
      </c>
      <c r="L7" s="86">
        <f t="shared" si="2"/>
        <v>0</v>
      </c>
    </row>
    <row r="8" spans="1:12" ht="36" customHeight="1" thickBot="1" x14ac:dyDescent="0.35">
      <c r="A8" s="59">
        <v>6</v>
      </c>
      <c r="B8" s="60" t="s">
        <v>107</v>
      </c>
      <c r="C8" s="60" t="s">
        <v>80</v>
      </c>
      <c r="D8" s="60" t="s">
        <v>87</v>
      </c>
      <c r="E8" s="60" t="s">
        <v>82</v>
      </c>
      <c r="F8" s="61">
        <v>1</v>
      </c>
      <c r="G8" s="28"/>
      <c r="H8" s="28"/>
      <c r="I8" s="2"/>
      <c r="J8" s="84">
        <f t="shared" si="0"/>
        <v>0</v>
      </c>
      <c r="K8" s="85">
        <f t="shared" si="1"/>
        <v>0</v>
      </c>
      <c r="L8" s="86">
        <f t="shared" si="2"/>
        <v>0</v>
      </c>
    </row>
    <row r="9" spans="1:12" ht="53.4" thickBot="1" x14ac:dyDescent="0.35">
      <c r="A9" s="59">
        <v>7</v>
      </c>
      <c r="B9" s="60" t="s">
        <v>29</v>
      </c>
      <c r="C9" s="60" t="s">
        <v>80</v>
      </c>
      <c r="D9" s="60" t="s">
        <v>30</v>
      </c>
      <c r="E9" s="60" t="s">
        <v>22</v>
      </c>
      <c r="F9" s="61">
        <v>2000</v>
      </c>
      <c r="G9" s="28"/>
      <c r="H9" s="28"/>
      <c r="I9" s="2"/>
      <c r="J9" s="84">
        <f t="shared" si="0"/>
        <v>0</v>
      </c>
      <c r="K9" s="85">
        <f t="shared" si="1"/>
        <v>0</v>
      </c>
      <c r="L9" s="86">
        <f t="shared" si="2"/>
        <v>0</v>
      </c>
    </row>
    <row r="10" spans="1:12" ht="40.200000000000003" thickBot="1" x14ac:dyDescent="0.35">
      <c r="A10" s="59">
        <v>8</v>
      </c>
      <c r="B10" s="60" t="s">
        <v>105</v>
      </c>
      <c r="C10" s="60" t="s">
        <v>80</v>
      </c>
      <c r="D10" s="60" t="s">
        <v>31</v>
      </c>
      <c r="E10" s="60" t="s">
        <v>100</v>
      </c>
      <c r="F10" s="61">
        <v>1</v>
      </c>
      <c r="G10" s="28"/>
      <c r="H10" s="28"/>
      <c r="I10" s="2"/>
      <c r="J10" s="84">
        <f t="shared" si="0"/>
        <v>0</v>
      </c>
      <c r="K10" s="85">
        <f t="shared" si="1"/>
        <v>0</v>
      </c>
      <c r="L10" s="86">
        <f t="shared" si="2"/>
        <v>0</v>
      </c>
    </row>
    <row r="11" spans="1:12" ht="27" thickBot="1" x14ac:dyDescent="0.35">
      <c r="A11" s="59">
        <v>9</v>
      </c>
      <c r="B11" s="60" t="s">
        <v>32</v>
      </c>
      <c r="C11" s="60" t="s">
        <v>80</v>
      </c>
      <c r="D11" s="60" t="s">
        <v>33</v>
      </c>
      <c r="E11" s="60" t="s">
        <v>101</v>
      </c>
      <c r="F11" s="61">
        <v>1</v>
      </c>
      <c r="G11" s="28"/>
      <c r="H11" s="28"/>
      <c r="I11" s="2"/>
      <c r="J11" s="84">
        <f t="shared" si="0"/>
        <v>0</v>
      </c>
      <c r="K11" s="85">
        <f t="shared" si="1"/>
        <v>0</v>
      </c>
      <c r="L11" s="86">
        <f t="shared" si="2"/>
        <v>0</v>
      </c>
    </row>
    <row r="12" spans="1:12" ht="27" thickBot="1" x14ac:dyDescent="0.35">
      <c r="A12" s="59">
        <v>10</v>
      </c>
      <c r="B12" s="60" t="s">
        <v>34</v>
      </c>
      <c r="C12" s="60" t="s">
        <v>80</v>
      </c>
      <c r="D12" s="60" t="s">
        <v>35</v>
      </c>
      <c r="E12" s="60" t="s">
        <v>36</v>
      </c>
      <c r="F12" s="61">
        <v>16</v>
      </c>
      <c r="G12" s="28"/>
      <c r="H12" s="28"/>
      <c r="I12" s="2"/>
      <c r="J12" s="84">
        <f t="shared" si="0"/>
        <v>0</v>
      </c>
      <c r="K12" s="85">
        <f t="shared" si="1"/>
        <v>0</v>
      </c>
      <c r="L12" s="86">
        <f t="shared" si="2"/>
        <v>0</v>
      </c>
    </row>
    <row r="13" spans="1:12" ht="93" thickBot="1" x14ac:dyDescent="0.35">
      <c r="A13" s="59">
        <v>11</v>
      </c>
      <c r="B13" s="60" t="s">
        <v>106</v>
      </c>
      <c r="C13" s="60" t="s">
        <v>80</v>
      </c>
      <c r="D13" s="60" t="s">
        <v>65</v>
      </c>
      <c r="E13" s="60" t="s">
        <v>102</v>
      </c>
      <c r="F13" s="61">
        <v>1</v>
      </c>
      <c r="G13" s="28"/>
      <c r="H13" s="28"/>
      <c r="I13" s="2"/>
      <c r="J13" s="84">
        <f t="shared" si="0"/>
        <v>0</v>
      </c>
      <c r="K13" s="85">
        <f t="shared" si="1"/>
        <v>0</v>
      </c>
      <c r="L13" s="86">
        <f t="shared" si="2"/>
        <v>0</v>
      </c>
    </row>
    <row r="14" spans="1:12" ht="27" thickBot="1" x14ac:dyDescent="0.35">
      <c r="A14" s="59">
        <v>12</v>
      </c>
      <c r="B14" s="60" t="s">
        <v>37</v>
      </c>
      <c r="C14" s="60" t="s">
        <v>80</v>
      </c>
      <c r="D14" s="60" t="s">
        <v>103</v>
      </c>
      <c r="E14" s="60" t="s">
        <v>38</v>
      </c>
      <c r="F14" s="61">
        <v>2</v>
      </c>
      <c r="G14" s="28"/>
      <c r="H14" s="28"/>
      <c r="I14" s="2"/>
      <c r="J14" s="84">
        <f t="shared" si="0"/>
        <v>0</v>
      </c>
      <c r="K14" s="85">
        <f t="shared" si="1"/>
        <v>0</v>
      </c>
      <c r="L14" s="86">
        <f t="shared" si="2"/>
        <v>0</v>
      </c>
    </row>
    <row r="15" spans="1:12" ht="27" thickBot="1" x14ac:dyDescent="0.35">
      <c r="A15" s="59">
        <v>13</v>
      </c>
      <c r="B15" s="60" t="s">
        <v>39</v>
      </c>
      <c r="C15" s="60" t="s">
        <v>80</v>
      </c>
      <c r="D15" s="60" t="s">
        <v>86</v>
      </c>
      <c r="E15" s="60" t="s">
        <v>83</v>
      </c>
      <c r="F15" s="61">
        <v>1</v>
      </c>
      <c r="G15" s="28"/>
      <c r="H15" s="28"/>
      <c r="I15" s="2"/>
      <c r="J15" s="84">
        <f t="shared" si="0"/>
        <v>0</v>
      </c>
      <c r="K15" s="85">
        <f t="shared" si="1"/>
        <v>0</v>
      </c>
      <c r="L15" s="86">
        <f t="shared" si="2"/>
        <v>0</v>
      </c>
    </row>
    <row r="16" spans="1:12" ht="27" thickBot="1" x14ac:dyDescent="0.35">
      <c r="A16" s="59">
        <v>14</v>
      </c>
      <c r="B16" s="60" t="s">
        <v>40</v>
      </c>
      <c r="C16" s="60" t="s">
        <v>80</v>
      </c>
      <c r="D16" s="60" t="s">
        <v>85</v>
      </c>
      <c r="E16" s="60" t="s">
        <v>84</v>
      </c>
      <c r="F16" s="61">
        <v>1</v>
      </c>
      <c r="G16" s="28"/>
      <c r="H16" s="28"/>
      <c r="I16" s="2"/>
      <c r="J16" s="84">
        <f t="shared" si="0"/>
        <v>0</v>
      </c>
      <c r="K16" s="85">
        <f t="shared" si="1"/>
        <v>0</v>
      </c>
      <c r="L16" s="86">
        <f>K16*12</f>
        <v>0</v>
      </c>
    </row>
    <row r="17" spans="1:19" ht="40.200000000000003" thickBot="1" x14ac:dyDescent="0.35">
      <c r="A17" s="59">
        <v>15</v>
      </c>
      <c r="B17" s="60" t="s">
        <v>41</v>
      </c>
      <c r="C17" s="60" t="s">
        <v>80</v>
      </c>
      <c r="D17" s="60" t="s">
        <v>69</v>
      </c>
      <c r="E17" s="60" t="s">
        <v>66</v>
      </c>
      <c r="F17" s="61">
        <v>1</v>
      </c>
      <c r="G17" s="28"/>
      <c r="H17" s="28"/>
      <c r="I17" s="2"/>
      <c r="J17" s="84">
        <f t="shared" si="0"/>
        <v>0</v>
      </c>
      <c r="K17" s="85">
        <f t="shared" si="1"/>
        <v>0</v>
      </c>
      <c r="L17" s="86">
        <f t="shared" si="2"/>
        <v>0</v>
      </c>
    </row>
    <row r="18" spans="1:19" ht="27" thickBot="1" x14ac:dyDescent="0.35">
      <c r="A18" s="59">
        <v>16</v>
      </c>
      <c r="B18" s="60" t="s">
        <v>79</v>
      </c>
      <c r="C18" s="60" t="s">
        <v>80</v>
      </c>
      <c r="D18" s="60" t="s">
        <v>117</v>
      </c>
      <c r="E18" s="60" t="s">
        <v>99</v>
      </c>
      <c r="F18" s="61">
        <v>1</v>
      </c>
      <c r="G18" s="28"/>
      <c r="H18" s="28"/>
      <c r="I18" s="2"/>
      <c r="J18" s="84">
        <f t="shared" si="0"/>
        <v>0</v>
      </c>
      <c r="K18" s="85">
        <f t="shared" si="1"/>
        <v>0</v>
      </c>
      <c r="L18" s="86">
        <f t="shared" si="2"/>
        <v>0</v>
      </c>
    </row>
    <row r="19" spans="1:19" ht="40.200000000000003" thickBot="1" x14ac:dyDescent="0.35">
      <c r="A19" s="87">
        <v>17</v>
      </c>
      <c r="B19" s="68" t="s">
        <v>42</v>
      </c>
      <c r="C19" s="68" t="s">
        <v>64</v>
      </c>
      <c r="D19" s="68" t="s">
        <v>70</v>
      </c>
      <c r="E19" s="68" t="s">
        <v>67</v>
      </c>
      <c r="F19" s="69">
        <v>1</v>
      </c>
      <c r="G19" s="29"/>
      <c r="H19" s="29"/>
      <c r="I19" s="31"/>
      <c r="J19" s="84">
        <f t="shared" si="0"/>
        <v>0</v>
      </c>
      <c r="K19" s="85">
        <f t="shared" si="1"/>
        <v>0</v>
      </c>
      <c r="L19" s="86">
        <f t="shared" si="2"/>
        <v>0</v>
      </c>
    </row>
    <row r="20" spans="1:19" ht="15" thickBot="1" x14ac:dyDescent="0.35">
      <c r="A20" s="70"/>
      <c r="B20" s="71"/>
      <c r="C20" s="71"/>
      <c r="D20" s="71"/>
      <c r="E20" s="71"/>
      <c r="F20" s="71"/>
      <c r="G20" s="71"/>
      <c r="H20" s="71"/>
      <c r="I20" s="88"/>
      <c r="J20" s="89" t="s">
        <v>43</v>
      </c>
      <c r="K20" s="90">
        <f>SUM(K3:K19)</f>
        <v>0</v>
      </c>
      <c r="L20" s="77">
        <f>SUM(L3:L19)</f>
        <v>0</v>
      </c>
    </row>
    <row r="21" spans="1:19" x14ac:dyDescent="0.3">
      <c r="A21" s="78"/>
    </row>
    <row r="22" spans="1:19" x14ac:dyDescent="0.3">
      <c r="A22" s="78"/>
    </row>
    <row r="23" spans="1:19" x14ac:dyDescent="0.3">
      <c r="F23" s="39"/>
    </row>
    <row r="24" spans="1:19" x14ac:dyDescent="0.3">
      <c r="F24" s="39"/>
    </row>
    <row r="25" spans="1:19" x14ac:dyDescent="0.3">
      <c r="F25" s="39"/>
    </row>
    <row r="26" spans="1:19" x14ac:dyDescent="0.3">
      <c r="F26" s="39"/>
    </row>
    <row r="29" spans="1:19" ht="31.5" customHeight="1" x14ac:dyDescent="0.3">
      <c r="O29" s="81"/>
      <c r="P29" s="81"/>
      <c r="Q29" s="81"/>
      <c r="R29" s="81"/>
      <c r="S29" s="81"/>
    </row>
    <row r="30" spans="1:19" x14ac:dyDescent="0.3">
      <c r="O30" s="82"/>
      <c r="P30" s="82"/>
      <c r="Q30" s="82"/>
      <c r="R30" s="82"/>
      <c r="S30" s="82"/>
    </row>
    <row r="32" spans="1:19" ht="30.75" customHeight="1" x14ac:dyDescent="0.3"/>
    <row r="33" spans="15:19" ht="28.5" customHeight="1" x14ac:dyDescent="0.3"/>
    <row r="34" spans="15:19" x14ac:dyDescent="0.3">
      <c r="O34" s="82"/>
      <c r="P34" s="82"/>
      <c r="Q34" s="82"/>
      <c r="R34" s="82"/>
      <c r="S34" s="82"/>
    </row>
    <row r="35" spans="15:19" x14ac:dyDescent="0.3">
      <c r="O35" s="82"/>
      <c r="P35" s="82"/>
      <c r="Q35" s="82"/>
      <c r="R35" s="82"/>
      <c r="S35" s="82"/>
    </row>
  </sheetData>
  <sheetProtection algorithmName="SHA-512" hashValue="z7der48OYUcq7FQrIIrohHdISETBAEE/MT92S2qM37GgIqv+v9spswGJKWxb5wzDzkXDzSCWYeSoZisd7zcafw==" saltValue="QK2si0vAq7uNcAusnqYejg==" spinCount="100000" sheet="1" formatCells="0" formatColumns="0" formatRows="0"/>
  <mergeCells count="10">
    <mergeCell ref="A1:A2"/>
    <mergeCell ref="B1:B2"/>
    <mergeCell ref="D1:D2"/>
    <mergeCell ref="C1:C2"/>
    <mergeCell ref="J1:L1"/>
    <mergeCell ref="E1:E2"/>
    <mergeCell ref="G1:G2"/>
    <mergeCell ref="F1:F2"/>
    <mergeCell ref="H1:H2"/>
    <mergeCell ref="I1:I2"/>
  </mergeCells>
  <pageMargins left="0.23622047244094491" right="0.23622047244094491" top="0.74803149606299213" bottom="0.74803149606299213" header="0.31496062992125984" footer="0.31496062992125984"/>
  <pageSetup paperSize="9" scale="61" fitToHeight="0" orientation="landscape" horizontalDpi="300" verticalDpi="300" r:id="rId1"/>
  <headerFooter>
    <oddHeader>&amp;C&amp;"Arial Black,Normal"&amp;14PREGÃO ELETRÔNICO BDMG-XXXX/2020
PROPOSTA DE PREÇOS&amp;R&amp;G</oddHeader>
    <oddFooter>Página &amp;P de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5FCD-11B5-4368-87A4-BA3330B2A802}">
  <sheetPr>
    <pageSetUpPr fitToPage="1"/>
  </sheetPr>
  <dimension ref="A1:G12"/>
  <sheetViews>
    <sheetView zoomScaleNormal="100" workbookViewId="0">
      <selection activeCell="E2" sqref="E2"/>
    </sheetView>
  </sheetViews>
  <sheetFormatPr defaultColWidth="8.88671875" defaultRowHeight="14.4" x14ac:dyDescent="0.3"/>
  <cols>
    <col min="1" max="1" width="5" style="39" bestFit="1" customWidth="1"/>
    <col min="2" max="2" width="53.6640625" style="39" bestFit="1" customWidth="1"/>
    <col min="3" max="3" width="36.33203125" style="39" bestFit="1" customWidth="1"/>
    <col min="4" max="4" width="20.5546875" style="39" customWidth="1"/>
    <col min="5" max="5" width="20" style="39" customWidth="1"/>
    <col min="6" max="6" width="22.6640625" style="39" customWidth="1"/>
    <col min="7" max="16384" width="8.88671875" style="39"/>
  </cols>
  <sheetData>
    <row r="1" spans="1:7" ht="27" thickBot="1" x14ac:dyDescent="0.35">
      <c r="A1" s="91" t="s">
        <v>0</v>
      </c>
      <c r="B1" s="92" t="s">
        <v>71</v>
      </c>
      <c r="C1" s="93" t="s">
        <v>121</v>
      </c>
      <c r="D1" s="93" t="s">
        <v>162</v>
      </c>
      <c r="E1" s="93" t="s">
        <v>126</v>
      </c>
      <c r="F1" s="93" t="s">
        <v>160</v>
      </c>
    </row>
    <row r="2" spans="1:7" ht="15.6" thickTop="1" thickBot="1" x14ac:dyDescent="0.35">
      <c r="A2" s="94">
        <v>1</v>
      </c>
      <c r="B2" s="95" t="s">
        <v>72</v>
      </c>
      <c r="C2" s="95" t="s">
        <v>118</v>
      </c>
      <c r="D2" s="96">
        <v>360</v>
      </c>
      <c r="E2" s="32"/>
      <c r="F2" s="97">
        <f>D2*E2</f>
        <v>0</v>
      </c>
      <c r="G2" s="98"/>
    </row>
    <row r="3" spans="1:7" ht="15.6" thickTop="1" thickBot="1" x14ac:dyDescent="0.35">
      <c r="A3" s="99">
        <v>2</v>
      </c>
      <c r="B3" s="100" t="s">
        <v>73</v>
      </c>
      <c r="C3" s="100" t="s">
        <v>118</v>
      </c>
      <c r="D3" s="101">
        <v>1200</v>
      </c>
      <c r="E3" s="32"/>
      <c r="F3" s="102">
        <f t="shared" ref="F3:F7" si="0">D3*E3</f>
        <v>0</v>
      </c>
      <c r="G3" s="98"/>
    </row>
    <row r="4" spans="1:7" ht="27" thickBot="1" x14ac:dyDescent="0.35">
      <c r="A4" s="103">
        <v>3</v>
      </c>
      <c r="B4" s="104" t="s">
        <v>119</v>
      </c>
      <c r="C4" s="104" t="s">
        <v>120</v>
      </c>
      <c r="D4" s="105">
        <v>1920</v>
      </c>
      <c r="E4" s="32"/>
      <c r="F4" s="97">
        <f t="shared" si="0"/>
        <v>0</v>
      </c>
      <c r="G4" s="98"/>
    </row>
    <row r="5" spans="1:7" ht="15" thickBot="1" x14ac:dyDescent="0.35">
      <c r="A5" s="59">
        <v>4</v>
      </c>
      <c r="B5" s="100" t="s">
        <v>74</v>
      </c>
      <c r="C5" s="100" t="s">
        <v>118</v>
      </c>
      <c r="D5" s="101">
        <v>320</v>
      </c>
      <c r="E5" s="32"/>
      <c r="F5" s="102">
        <f t="shared" si="0"/>
        <v>0</v>
      </c>
      <c r="G5" s="98"/>
    </row>
    <row r="6" spans="1:7" ht="15" thickBot="1" x14ac:dyDescent="0.35">
      <c r="A6" s="103">
        <v>5</v>
      </c>
      <c r="B6" s="104" t="s">
        <v>75</v>
      </c>
      <c r="C6" s="104" t="s">
        <v>118</v>
      </c>
      <c r="D6" s="105">
        <v>480</v>
      </c>
      <c r="E6" s="32"/>
      <c r="F6" s="97">
        <f t="shared" si="0"/>
        <v>0</v>
      </c>
      <c r="G6" s="98"/>
    </row>
    <row r="7" spans="1:7" ht="15" thickBot="1" x14ac:dyDescent="0.35">
      <c r="A7" s="59">
        <v>6</v>
      </c>
      <c r="B7" s="100" t="s">
        <v>76</v>
      </c>
      <c r="C7" s="100" t="s">
        <v>77</v>
      </c>
      <c r="D7" s="101">
        <v>6</v>
      </c>
      <c r="E7" s="32"/>
      <c r="F7" s="102">
        <f t="shared" si="0"/>
        <v>0</v>
      </c>
      <c r="G7" s="98"/>
    </row>
    <row r="8" spans="1:7" ht="15" thickBot="1" x14ac:dyDescent="0.35">
      <c r="A8" s="70"/>
      <c r="B8" s="71"/>
      <c r="C8" s="71"/>
      <c r="D8" s="197" t="s">
        <v>159</v>
      </c>
      <c r="E8" s="198"/>
      <c r="F8" s="106">
        <f>SUM(F2:F7)</f>
        <v>0</v>
      </c>
    </row>
    <row r="9" spans="1:7" ht="15" thickBot="1" x14ac:dyDescent="0.35">
      <c r="B9" s="107"/>
      <c r="C9" s="107"/>
    </row>
    <row r="10" spans="1:7" x14ac:dyDescent="0.3">
      <c r="A10" s="108" t="s">
        <v>122</v>
      </c>
      <c r="B10" s="109"/>
      <c r="C10" s="109"/>
      <c r="D10" s="109"/>
      <c r="E10" s="109"/>
      <c r="F10" s="110"/>
      <c r="G10" s="79"/>
    </row>
    <row r="11" spans="1:7" ht="15" thickBot="1" x14ac:dyDescent="0.35">
      <c r="A11" s="111" t="s">
        <v>125</v>
      </c>
      <c r="B11" s="112"/>
      <c r="C11" s="113"/>
      <c r="D11" s="112"/>
      <c r="E11" s="112"/>
      <c r="F11" s="114"/>
    </row>
    <row r="12" spans="1:7" x14ac:dyDescent="0.3">
      <c r="C12" s="79"/>
    </row>
  </sheetData>
  <sheetProtection algorithmName="SHA-512" hashValue="39aroZK9u1UIp/fNt9BkElIDfnqC7A1Sg4AgsBS0OTq2ZPgFW8C1e6up+6EigvY2UAGB3v3hCuC8W6xvs8xODg==" saltValue="HpVxlWqhWFdDQxfOK1MwMA==" spinCount="100000" sheet="1" objects="1" scenarios="1"/>
  <mergeCells count="1">
    <mergeCell ref="D8:E8"/>
  </mergeCells>
  <pageMargins left="0.23622047244094491" right="0.23622047244094491" top="0.98425196850393704" bottom="0.74803149606299213" header="0.31496062992125984" footer="0.31496062992125984"/>
  <pageSetup paperSize="9" scale="90" fitToHeight="0" orientation="landscape" horizontalDpi="4294967293" verticalDpi="4294967293" r:id="rId1"/>
  <headerFooter>
    <oddHeader>&amp;C&amp;"Arial Black,Normal"PREGÃO ELETRÔNICO BDMG-XXXX/2020
PROPOSTA DE PREÇOS&amp;R&amp;G</oddHeader>
    <oddFooter>Página &amp;P de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9344-3602-4FEB-B27A-7841D0C26018}">
  <dimension ref="A1"/>
  <sheetViews>
    <sheetView workbookViewId="0"/>
  </sheetViews>
  <sheetFormatPr defaultRowHeight="14.4" x14ac:dyDescent="0.3"/>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E7B0EC1B6635469935E2785BEFD81A" ma:contentTypeVersion="13" ma:contentTypeDescription="Crie um novo documento." ma:contentTypeScope="" ma:versionID="69aaff55519def1c6274db686afeac03">
  <xsd:schema xmlns:xsd="http://www.w3.org/2001/XMLSchema" xmlns:xs="http://www.w3.org/2001/XMLSchema" xmlns:p="http://schemas.microsoft.com/office/2006/metadata/properties" xmlns:ns3="e716eaf6-f854-47cc-a199-cdf91151e47e" xmlns:ns4="d5540f3d-16bd-4607-82c1-bf29a72183a5" targetNamespace="http://schemas.microsoft.com/office/2006/metadata/properties" ma:root="true" ma:fieldsID="4341cfc7cf238f36270da2eac1bd2ae0" ns3:_="" ns4:_="">
    <xsd:import namespace="e716eaf6-f854-47cc-a199-cdf91151e47e"/>
    <xsd:import namespace="d5540f3d-16bd-4607-82c1-bf29a72183a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6eaf6-f854-47cc-a199-cdf91151e47e"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description="" ma:internalName="SharedWithDetails" ma:readOnly="true">
      <xsd:simpleType>
        <xsd:restriction base="dms:Note">
          <xsd:maxLength value="255"/>
        </xsd:restriction>
      </xsd:simpleType>
    </xsd:element>
    <xsd:element name="SharingHintHash" ma:index="10" nillable="true" ma:displayName="Hash de Dica de Compartilhamento"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540f3d-16bd-4607-82c1-bf29a72183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1A2EEE-721E-4429-B817-60506A20D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16eaf6-f854-47cc-a199-cdf91151e47e"/>
    <ds:schemaRef ds:uri="d5540f3d-16bd-4607-82c1-bf29a72183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3DF39A-2C58-4828-99B7-21B539AE4D56}">
  <ds:schemaRefs>
    <ds:schemaRef ds:uri="http://schemas.microsoft.com/sharepoint/v3/contenttype/forms"/>
  </ds:schemaRefs>
</ds:datastoreItem>
</file>

<file path=customXml/itemProps3.xml><?xml version="1.0" encoding="utf-8"?>
<ds:datastoreItem xmlns:ds="http://schemas.openxmlformats.org/officeDocument/2006/customXml" ds:itemID="{B895D0C0-9B0E-4395-A4FC-E4BEEE1752E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d5540f3d-16bd-4607-82c1-bf29a72183a5"/>
    <ds:schemaRef ds:uri="http://schemas.openxmlformats.org/package/2006/metadata/core-properties"/>
    <ds:schemaRef ds:uri="e716eaf6-f854-47cc-a199-cdf91151e47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3</vt:i4>
      </vt:variant>
    </vt:vector>
  </HeadingPairs>
  <TitlesOfParts>
    <vt:vector size="11" baseType="lpstr">
      <vt:lpstr>Instruções</vt:lpstr>
      <vt:lpstr>Resumo da Proposta</vt:lpstr>
      <vt:lpstr>I - Percentual precificação</vt:lpstr>
      <vt:lpstr>II - Instâncias de computação</vt:lpstr>
      <vt:lpstr>III - BYOL</vt:lpstr>
      <vt:lpstr>IV - Demais Serviços de Nuvem</vt:lpstr>
      <vt:lpstr>V - Suporte e Sustentação</vt:lpstr>
      <vt:lpstr>Planilha1</vt:lpstr>
      <vt:lpstr>FATOR_PRECO</vt:lpstr>
      <vt:lpstr>'II - Instâncias de computação'!Titulos_de_impressao</vt:lpstr>
      <vt:lpstr>'IV - Demais Serviços de Nuvem'!Titulos_de_impressao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BDMG</dc:creator>
  <cp:lastModifiedBy>Sérgio Júnior</cp:lastModifiedBy>
  <cp:lastPrinted>2020-11-03T14:03:12Z</cp:lastPrinted>
  <dcterms:created xsi:type="dcterms:W3CDTF">2020-05-27T13:48:09Z</dcterms:created>
  <dcterms:modified xsi:type="dcterms:W3CDTF">2020-11-23T18:13:23Z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0x010100E1E7B0EC1B6635469935E2785BEFD81A</vt:lpwstr>
  </property>
</Properties>
</file>