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6.xml" ContentType="application/vnd.openxmlformats-officedocument.drawing+xml"/>
  <Override PartName="/xl/worksheets/sheet1.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drawings/drawing5.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3.xml" ContentType="application/vnd.openxmlformats-officedocument.spreadsheetml.externalLink+xml"/>
  <Override PartName="/xl/externalLinks/externalLink12.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MODELOS E CARTILHAS\ENGENHARIA\Modelos de Projeto\Cartilha de Projeto 2019 e Anexos\"/>
    </mc:Choice>
  </mc:AlternateContent>
  <workbookProtection workbookAlgorithmName="SHA-512" workbookHashValue="FJXY9GygOdEIoSV+lXy+SVhPwyUkU2iQMQWIWHUix+ESZLO2oS9XA6lmfxDWPHM5LD+qYbktGlnQQCkSMVh39w==" workbookSaltValue="CKceW6uVuMZZm8OByno0qw==" workbookSpinCount="100000" lockStructure="1"/>
  <bookViews>
    <workbookView xWindow="0" yWindow="0" windowWidth="20490" windowHeight="7620" tabRatio="896"/>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(Projeto)'!$B$2:$Q$39</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Orçamentária'!$B$2:$J$56</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8" l="1"/>
  <c r="C14" i="11"/>
  <c r="C15" i="11"/>
  <c r="C16" i="11"/>
  <c r="C18" i="11"/>
  <c r="C19" i="11"/>
  <c r="C20" i="11"/>
  <c r="C22" i="11"/>
  <c r="C23" i="11"/>
  <c r="C24" i="11"/>
  <c r="H14" i="11"/>
  <c r="H15" i="11"/>
  <c r="H16" i="11"/>
  <c r="H18" i="11"/>
  <c r="H19" i="11"/>
  <c r="H20" i="11"/>
  <c r="H22" i="11"/>
  <c r="H23" i="11"/>
  <c r="H24" i="11"/>
  <c r="M14" i="11"/>
  <c r="M15" i="11"/>
  <c r="M16" i="11"/>
  <c r="M18" i="11"/>
  <c r="M19" i="11"/>
  <c r="M20" i="11"/>
  <c r="M22" i="11"/>
  <c r="M23" i="11"/>
  <c r="M24" i="11"/>
  <c r="B13" i="11"/>
  <c r="C13" i="11" s="1"/>
  <c r="B14" i="11"/>
  <c r="B15" i="11"/>
  <c r="B16" i="11"/>
  <c r="B17" i="11"/>
  <c r="C17" i="11" s="1"/>
  <c r="B18" i="11"/>
  <c r="B19" i="11"/>
  <c r="B20" i="11"/>
  <c r="B21" i="11"/>
  <c r="C21" i="11" s="1"/>
  <c r="B22" i="11"/>
  <c r="B23" i="11"/>
  <c r="B24" i="11"/>
  <c r="B12" i="11"/>
  <c r="M12" i="11" s="1"/>
  <c r="E15" i="10"/>
  <c r="E19" i="10"/>
  <c r="E23" i="10"/>
  <c r="B12" i="10"/>
  <c r="E12" i="10" s="1"/>
  <c r="B13" i="10"/>
  <c r="E13" i="10" s="1"/>
  <c r="B14" i="10"/>
  <c r="E14" i="10" s="1"/>
  <c r="B15" i="10"/>
  <c r="B16" i="10"/>
  <c r="E16" i="10" s="1"/>
  <c r="B17" i="10"/>
  <c r="E17" i="10" s="1"/>
  <c r="B18" i="10"/>
  <c r="E18" i="10" s="1"/>
  <c r="B19" i="10"/>
  <c r="B20" i="10"/>
  <c r="E20" i="10" s="1"/>
  <c r="B21" i="10"/>
  <c r="E21" i="10" s="1"/>
  <c r="B22" i="10"/>
  <c r="E22" i="10" s="1"/>
  <c r="B23" i="10"/>
  <c r="D12" i="10"/>
  <c r="D13" i="10"/>
  <c r="D14" i="10"/>
  <c r="D15" i="10"/>
  <c r="D16" i="10"/>
  <c r="D17" i="10"/>
  <c r="D18" i="10"/>
  <c r="D19" i="10"/>
  <c r="D20" i="10"/>
  <c r="D21" i="10"/>
  <c r="D22" i="10"/>
  <c r="D23" i="10"/>
  <c r="B11" i="10"/>
  <c r="E11" i="10" s="1"/>
  <c r="N23" i="10"/>
  <c r="J23" i="10" s="1"/>
  <c r="F23" i="10" s="1"/>
  <c r="N22" i="10"/>
  <c r="J22" i="10"/>
  <c r="F22" i="10" s="1"/>
  <c r="N21" i="10"/>
  <c r="J21" i="10"/>
  <c r="F21" i="10"/>
  <c r="N20" i="10"/>
  <c r="J20" i="10"/>
  <c r="F20" i="10"/>
  <c r="N19" i="10"/>
  <c r="J19" i="10" s="1"/>
  <c r="F19" i="10" s="1"/>
  <c r="N18" i="10"/>
  <c r="J18" i="10"/>
  <c r="F18" i="10" s="1"/>
  <c r="N17" i="10"/>
  <c r="J17" i="10"/>
  <c r="F17" i="10"/>
  <c r="N16" i="10"/>
  <c r="J16" i="10"/>
  <c r="F16" i="10"/>
  <c r="N15" i="10"/>
  <c r="J15" i="10" s="1"/>
  <c r="F15" i="10" s="1"/>
  <c r="N14" i="10"/>
  <c r="J14" i="10"/>
  <c r="F14" i="10" s="1"/>
  <c r="N13" i="10"/>
  <c r="J13" i="10"/>
  <c r="F13" i="10"/>
  <c r="N12" i="10"/>
  <c r="J12" i="10"/>
  <c r="F12" i="10"/>
  <c r="N11" i="10"/>
  <c r="J11" i="10" s="1"/>
  <c r="F11" i="10" s="1"/>
  <c r="C12" i="11" l="1"/>
  <c r="H12" i="11"/>
  <c r="M21" i="11"/>
  <c r="M17" i="11"/>
  <c r="M13" i="11"/>
  <c r="H21" i="11"/>
  <c r="H17" i="11"/>
  <c r="H13" i="11"/>
  <c r="D11" i="10"/>
  <c r="E41" i="8"/>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P38" i="4"/>
  <c r="N38" i="4"/>
  <c r="L38" i="4"/>
  <c r="J38" i="4"/>
  <c r="H38" i="4"/>
  <c r="F38" i="4"/>
  <c r="F39" i="4" s="1"/>
  <c r="D36" i="4"/>
  <c r="K36" i="4" s="1"/>
  <c r="C36" i="4"/>
  <c r="D35" i="4"/>
  <c r="K35" i="4" s="1"/>
  <c r="C35" i="4"/>
  <c r="D34" i="4"/>
  <c r="M34" i="4" s="1"/>
  <c r="C34" i="4"/>
  <c r="D33" i="4"/>
  <c r="C33" i="4"/>
  <c r="D32" i="4"/>
  <c r="K32" i="4" s="1"/>
  <c r="C32" i="4"/>
  <c r="D31" i="4"/>
  <c r="K31" i="4" s="1"/>
  <c r="C31" i="4"/>
  <c r="D30" i="4"/>
  <c r="M30" i="4" s="1"/>
  <c r="C30" i="4"/>
  <c r="D29" i="4"/>
  <c r="C29" i="4"/>
  <c r="D28" i="4"/>
  <c r="K28" i="4" s="1"/>
  <c r="C28" i="4"/>
  <c r="D27" i="4"/>
  <c r="K27" i="4" s="1"/>
  <c r="C27" i="4"/>
  <c r="D26" i="4"/>
  <c r="M26" i="4" s="1"/>
  <c r="C26" i="4"/>
  <c r="D25" i="4"/>
  <c r="C25" i="4"/>
  <c r="D24" i="4"/>
  <c r="K24" i="4" s="1"/>
  <c r="C24" i="4"/>
  <c r="D23" i="4"/>
  <c r="K23" i="4" s="1"/>
  <c r="C23" i="4"/>
  <c r="D22" i="4"/>
  <c r="M22" i="4" s="1"/>
  <c r="C22" i="4"/>
  <c r="D21" i="4"/>
  <c r="I21" i="4" s="1"/>
  <c r="C21" i="4"/>
  <c r="D20" i="4"/>
  <c r="K20" i="4" s="1"/>
  <c r="C20" i="4"/>
  <c r="D19" i="4"/>
  <c r="K19" i="4" s="1"/>
  <c r="C19" i="4"/>
  <c r="C18" i="4"/>
  <c r="C17" i="4"/>
  <c r="C16" i="4"/>
  <c r="C15" i="4"/>
  <c r="C14" i="4"/>
  <c r="C13" i="4"/>
  <c r="C12" i="4"/>
  <c r="H10" i="4"/>
  <c r="J10" i="4" s="1"/>
  <c r="L10" i="4" s="1"/>
  <c r="N10" i="4" s="1"/>
  <c r="P10" i="4" s="1"/>
  <c r="I55" i="3"/>
  <c r="J55" i="3" s="1"/>
  <c r="H55" i="3"/>
  <c r="I54" i="3"/>
  <c r="J54" i="3" s="1"/>
  <c r="H54" i="3"/>
  <c r="I53" i="3"/>
  <c r="J53" i="3" s="1"/>
  <c r="H53" i="3"/>
  <c r="I52" i="3"/>
  <c r="J52" i="3" s="1"/>
  <c r="H52" i="3"/>
  <c r="I51" i="3"/>
  <c r="J51" i="3" s="1"/>
  <c r="H51" i="3"/>
  <c r="I49" i="3"/>
  <c r="J49" i="3" s="1"/>
  <c r="H49" i="3"/>
  <c r="I48" i="3"/>
  <c r="J48" i="3" s="1"/>
  <c r="H48" i="3"/>
  <c r="I47" i="3"/>
  <c r="J47" i="3" s="1"/>
  <c r="H47" i="3"/>
  <c r="I46" i="3"/>
  <c r="J46" i="3" s="1"/>
  <c r="H46" i="3"/>
  <c r="I45" i="3"/>
  <c r="J45" i="3" s="1"/>
  <c r="H45" i="3"/>
  <c r="I43" i="3"/>
  <c r="J43" i="3" s="1"/>
  <c r="H43" i="3"/>
  <c r="I42" i="3"/>
  <c r="J42" i="3" s="1"/>
  <c r="H42" i="3"/>
  <c r="I41" i="3"/>
  <c r="J41" i="3" s="1"/>
  <c r="H41" i="3"/>
  <c r="I40" i="3"/>
  <c r="J40" i="3" s="1"/>
  <c r="H40" i="3"/>
  <c r="H38" i="3" s="1"/>
  <c r="I39" i="3"/>
  <c r="J39" i="3" s="1"/>
  <c r="H39" i="3"/>
  <c r="I37" i="3"/>
  <c r="J37" i="3" s="1"/>
  <c r="H37" i="3"/>
  <c r="I36" i="3"/>
  <c r="J36" i="3" s="1"/>
  <c r="H36" i="3"/>
  <c r="I35" i="3"/>
  <c r="J35" i="3" s="1"/>
  <c r="H35" i="3"/>
  <c r="I34" i="3"/>
  <c r="J34" i="3" s="1"/>
  <c r="H34" i="3"/>
  <c r="I33" i="3"/>
  <c r="J33" i="3" s="1"/>
  <c r="H33" i="3"/>
  <c r="I31" i="3"/>
  <c r="J31" i="3" s="1"/>
  <c r="H31" i="3"/>
  <c r="I30" i="3"/>
  <c r="J30" i="3" s="1"/>
  <c r="H30" i="3"/>
  <c r="I29" i="3"/>
  <c r="J29" i="3" s="1"/>
  <c r="H29" i="3"/>
  <c r="I28" i="3"/>
  <c r="J28" i="3" s="1"/>
  <c r="H28" i="3"/>
  <c r="I27" i="3"/>
  <c r="J27" i="3" s="1"/>
  <c r="H27" i="3"/>
  <c r="I25" i="3"/>
  <c r="J25" i="3" s="1"/>
  <c r="H25" i="3"/>
  <c r="I24" i="3"/>
  <c r="J24" i="3" s="1"/>
  <c r="H24" i="3"/>
  <c r="I23" i="3"/>
  <c r="J23" i="3" s="1"/>
  <c r="H23" i="3"/>
  <c r="I22" i="3"/>
  <c r="J22" i="3" s="1"/>
  <c r="H22" i="3"/>
  <c r="I21" i="3"/>
  <c r="J21" i="3" s="1"/>
  <c r="H21" i="3"/>
  <c r="H20" i="3" s="1"/>
  <c r="I19" i="3"/>
  <c r="J19" i="3" s="1"/>
  <c r="H19" i="3"/>
  <c r="I18" i="3"/>
  <c r="J18" i="3" s="1"/>
  <c r="H18" i="3"/>
  <c r="I17" i="3"/>
  <c r="J17" i="3" s="1"/>
  <c r="H17" i="3"/>
  <c r="I16" i="3"/>
  <c r="J16" i="3" s="1"/>
  <c r="H16" i="3"/>
  <c r="I15" i="3"/>
  <c r="J15" i="3" s="1"/>
  <c r="H15" i="3"/>
  <c r="H32" i="3" l="1"/>
  <c r="J32" i="3"/>
  <c r="D15" i="4" s="1"/>
  <c r="Q15" i="4" s="1"/>
  <c r="H14" i="3"/>
  <c r="H26" i="3"/>
  <c r="H39" i="4"/>
  <c r="J39" i="4" s="1"/>
  <c r="L39" i="4" s="1"/>
  <c r="N39" i="4" s="1"/>
  <c r="P39" i="4" s="1"/>
  <c r="G41" i="7"/>
  <c r="F41" i="7" s="1"/>
  <c r="J38" i="3"/>
  <c r="D16" i="4" s="1"/>
  <c r="O16" i="4" s="1"/>
  <c r="Q23" i="4"/>
  <c r="G31" i="4"/>
  <c r="G34" i="4"/>
  <c r="G23" i="4"/>
  <c r="M31" i="4"/>
  <c r="I34" i="4"/>
  <c r="I23" i="4"/>
  <c r="M36" i="4"/>
  <c r="I19" i="4"/>
  <c r="I26" i="4"/>
  <c r="Q19" i="4"/>
  <c r="M28" i="4"/>
  <c r="I31" i="4"/>
  <c r="G19" i="4"/>
  <c r="G26" i="4"/>
  <c r="Q31" i="4"/>
  <c r="O19" i="4"/>
  <c r="Q21" i="4"/>
  <c r="I22" i="4"/>
  <c r="O23" i="4"/>
  <c r="M24" i="4"/>
  <c r="Q26" i="4"/>
  <c r="I27" i="4"/>
  <c r="I30" i="4"/>
  <c r="O31" i="4"/>
  <c r="M32" i="4"/>
  <c r="Q34" i="4"/>
  <c r="I35" i="4"/>
  <c r="O22" i="4"/>
  <c r="M27" i="4"/>
  <c r="O30" i="4"/>
  <c r="M35" i="4"/>
  <c r="Q22" i="4"/>
  <c r="O27" i="4"/>
  <c r="Q30" i="4"/>
  <c r="O35" i="4"/>
  <c r="M19" i="4"/>
  <c r="G22" i="4"/>
  <c r="M23" i="4"/>
  <c r="O26" i="4"/>
  <c r="G27" i="4"/>
  <c r="Q27" i="4"/>
  <c r="G30" i="4"/>
  <c r="O34" i="4"/>
  <c r="G35" i="4"/>
  <c r="Q35" i="4"/>
  <c r="J26" i="3"/>
  <c r="D14" i="4" s="1"/>
  <c r="J50" i="3"/>
  <c r="D18" i="4" s="1"/>
  <c r="Q20" i="4"/>
  <c r="I20" i="4"/>
  <c r="O20" i="4"/>
  <c r="G20" i="4"/>
  <c r="Q25" i="4"/>
  <c r="I25" i="4"/>
  <c r="O25" i="4"/>
  <c r="G25" i="4"/>
  <c r="M25" i="4"/>
  <c r="Q33" i="4"/>
  <c r="I33" i="4"/>
  <c r="O33" i="4"/>
  <c r="G33" i="4"/>
  <c r="M33" i="4"/>
  <c r="J44" i="3"/>
  <c r="D17" i="4" s="1"/>
  <c r="Q29" i="4"/>
  <c r="I29" i="4"/>
  <c r="O29" i="4"/>
  <c r="G29" i="4"/>
  <c r="M29" i="4"/>
  <c r="H44" i="3"/>
  <c r="O21" i="4"/>
  <c r="G21" i="4"/>
  <c r="M21" i="4"/>
  <c r="K25" i="4"/>
  <c r="K29" i="4"/>
  <c r="K33" i="4"/>
  <c r="J14" i="3"/>
  <c r="J20" i="3"/>
  <c r="D13" i="4" s="1"/>
  <c r="H50" i="3"/>
  <c r="M20" i="4"/>
  <c r="K21" i="4"/>
  <c r="K22" i="4"/>
  <c r="G24" i="4"/>
  <c r="O24" i="4"/>
  <c r="K26" i="4"/>
  <c r="G28" i="4"/>
  <c r="O28" i="4"/>
  <c r="K30" i="4"/>
  <c r="G32" i="4"/>
  <c r="O32" i="4"/>
  <c r="K34" i="4"/>
  <c r="G36" i="4"/>
  <c r="O36" i="4"/>
  <c r="I24" i="4"/>
  <c r="Q24" i="4"/>
  <c r="I28" i="4"/>
  <c r="Q28" i="4"/>
  <c r="I32" i="4"/>
  <c r="Q32" i="4"/>
  <c r="I36" i="4"/>
  <c r="Q36" i="4"/>
  <c r="O15" i="4" l="1"/>
  <c r="G16" i="4"/>
  <c r="I15" i="4"/>
  <c r="K15" i="4"/>
  <c r="G15" i="4"/>
  <c r="M15" i="4"/>
  <c r="M16" i="4"/>
  <c r="I16" i="4"/>
  <c r="K16" i="4"/>
  <c r="Q16" i="4"/>
  <c r="H56" i="3"/>
  <c r="D12" i="4"/>
  <c r="J56" i="3"/>
  <c r="L40" i="1" s="1"/>
  <c r="O17" i="4"/>
  <c r="G17" i="4"/>
  <c r="M17" i="4"/>
  <c r="I17" i="4"/>
  <c r="Q17" i="4"/>
  <c r="K17" i="4"/>
  <c r="M18" i="4"/>
  <c r="K18" i="4"/>
  <c r="G18" i="4"/>
  <c r="O18" i="4"/>
  <c r="I18" i="4"/>
  <c r="Q18" i="4"/>
  <c r="O13" i="4"/>
  <c r="G13" i="4"/>
  <c r="M13" i="4"/>
  <c r="I13" i="4"/>
  <c r="Q13" i="4"/>
  <c r="K13" i="4"/>
  <c r="M14" i="4"/>
  <c r="K14" i="4"/>
  <c r="G14" i="4"/>
  <c r="O14" i="4"/>
  <c r="I14" i="4"/>
  <c r="Q14" i="4"/>
  <c r="D38" i="4" l="1"/>
  <c r="E12" i="4" s="1"/>
  <c r="Q12" i="4"/>
  <c r="I12" i="4"/>
  <c r="O12" i="4"/>
  <c r="G12" i="4"/>
  <c r="K12" i="4"/>
  <c r="M12" i="4"/>
  <c r="E35" i="4" l="1"/>
  <c r="E31" i="4"/>
  <c r="E27" i="4"/>
  <c r="I38" i="4"/>
  <c r="M38" i="4"/>
  <c r="E36" i="4"/>
  <c r="E32" i="4"/>
  <c r="E28" i="4"/>
  <c r="E24" i="4"/>
  <c r="E23" i="4"/>
  <c r="E19" i="4"/>
  <c r="Q38" i="4"/>
  <c r="E16" i="4"/>
  <c r="E33" i="4"/>
  <c r="E29" i="4"/>
  <c r="K38" i="4"/>
  <c r="E30" i="4"/>
  <c r="G38" i="4"/>
  <c r="G39" i="4" s="1"/>
  <c r="E26" i="4"/>
  <c r="E15" i="4"/>
  <c r="E25" i="4"/>
  <c r="E20" i="4"/>
  <c r="E21" i="4"/>
  <c r="E22" i="4"/>
  <c r="O38" i="4"/>
  <c r="E34" i="4"/>
  <c r="E14" i="4"/>
  <c r="E18" i="4"/>
  <c r="E17" i="4"/>
  <c r="E13" i="4"/>
  <c r="E38" i="4" l="1"/>
  <c r="I39" i="4"/>
  <c r="K39" i="4" s="1"/>
  <c r="M39" i="4" s="1"/>
  <c r="O39" i="4" s="1"/>
  <c r="Q39" i="4" s="1"/>
  <c r="D39" i="4" l="1"/>
  <c r="E39" i="4" s="1"/>
</calcChain>
</file>

<file path=xl/sharedStrings.xml><?xml version="1.0" encoding="utf-8"?>
<sst xmlns="http://schemas.openxmlformats.org/spreadsheetml/2006/main" count="1209" uniqueCount="1136">
  <si>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</si>
  <si>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</si>
  <si>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</si>
  <si>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</si>
  <si>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</si>
  <si>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</si>
  <si>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</si>
  <si>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</si>
  <si>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</si>
  <si>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</si>
  <si>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</si>
  <si>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</si>
  <si>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</si>
  <si>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</si>
  <si>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</si>
  <si>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</si>
  <si>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</si>
  <si>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</si>
  <si>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</si>
  <si>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</si>
  <si>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</si>
  <si>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</si>
  <si>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</si>
  <si>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</si>
  <si>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</si>
  <si>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</si>
  <si>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</si>
  <si>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</si>
  <si>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</si>
  <si>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</si>
  <si>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</si>
  <si>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</si>
  <si>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</si>
  <si>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</si>
  <si>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</si>
  <si>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</si>
  <si>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</si>
  <si>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</si>
  <si>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</si>
  <si>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</si>
  <si>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</si>
  <si>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</si>
  <si>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</si>
  <si>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</si>
  <si>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</si>
  <si>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</si>
  <si>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</si>
  <si>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</si>
  <si>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</si>
  <si>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</si>
  <si>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</si>
  <si>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</si>
  <si>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</si>
  <si>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</si>
  <si>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</si>
  <si>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</si>
  <si>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</si>
  <si>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</si>
  <si>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</si>
  <si>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</si>
  <si>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</si>
  <si>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</si>
  <si>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</si>
  <si>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</si>
  <si>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</si>
  <si>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</si>
  <si>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Informe o Nome do Responsável Técnico do Projeto.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</si>
  <si>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</si>
  <si>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</si>
  <si>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</si>
  <si>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</si>
  <si>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</si>
  <si>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</si>
  <si>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</si>
  <si>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</si>
  <si>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Selecione a Linha de Financiamento do BDMG</t>
  </si>
  <si>
    <t>MUNICÍPIO:</t>
  </si>
  <si>
    <t>CESAMA</t>
  </si>
  <si>
    <t>MUNICÍPIO</t>
  </si>
  <si>
    <t>PROGRAMA BDMG</t>
  </si>
  <si>
    <t>TIPO DE OBRA</t>
  </si>
  <si>
    <t>MODALIDADE</t>
  </si>
  <si>
    <t>Selecione o Nome do Município</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</si>
  <si>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</si>
  <si>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</si>
  <si>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</si>
  <si>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</si>
  <si>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</si>
  <si>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</si>
  <si>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</si>
  <si>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</si>
  <si>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</si>
  <si>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</si>
  <si>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</si>
  <si>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</si>
  <si>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</si>
  <si>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</si>
  <si>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</si>
  <si>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</si>
  <si>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</si>
  <si>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</si>
  <si>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</si>
  <si>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</si>
  <si>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</si>
  <si>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</si>
  <si>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</si>
  <si>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</si>
  <si>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</si>
  <si>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</si>
  <si>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</si>
  <si>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</si>
  <si>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</si>
  <si>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</si>
  <si>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</si>
  <si>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</si>
  <si>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</si>
  <si>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</si>
  <si>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</si>
  <si>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</si>
  <si>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</si>
  <si>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</si>
  <si>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</si>
  <si>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</si>
  <si>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</si>
  <si>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</si>
  <si>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</si>
  <si>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</si>
  <si>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</si>
  <si>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</si>
  <si>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</si>
  <si>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</si>
  <si>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</si>
  <si>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</si>
  <si>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</si>
  <si>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</si>
  <si>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</si>
  <si>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</si>
  <si>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</si>
  <si>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</si>
  <si>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</si>
  <si>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</si>
  <si>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</si>
  <si>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</si>
  <si>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</si>
  <si>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</si>
  <si>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</si>
  <si>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</si>
  <si>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</si>
  <si>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</si>
  <si>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</si>
  <si>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</si>
  <si>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</si>
  <si>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</si>
  <si>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</si>
  <si>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</si>
  <si>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</si>
  <si>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</si>
  <si>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</si>
  <si>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</si>
  <si>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</si>
  <si>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</si>
  <si>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</si>
  <si>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</si>
  <si>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</si>
  <si>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</si>
  <si>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</si>
  <si>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</si>
  <si>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</si>
  <si>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</si>
  <si>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</si>
  <si>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</si>
  <si>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</si>
  <si>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</si>
  <si>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</si>
  <si>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</si>
  <si>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</si>
  <si>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</si>
  <si>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</si>
  <si>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</si>
  <si>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</si>
  <si>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</si>
  <si>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</si>
  <si>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</si>
  <si>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</si>
  <si>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</si>
  <si>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</si>
  <si>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</si>
  <si>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</si>
  <si>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</si>
  <si>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</si>
  <si>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</si>
  <si>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</si>
  <si>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</si>
  <si>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</si>
  <si>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</si>
  <si>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</si>
  <si>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</si>
  <si>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</si>
  <si>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</si>
  <si>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</si>
  <si>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</si>
  <si>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</si>
  <si>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</si>
  <si>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</si>
  <si>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</si>
  <si>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</si>
  <si>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</si>
  <si>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</si>
  <si>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</si>
  <si>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</si>
  <si>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</si>
  <si>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</si>
  <si>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</si>
  <si>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</si>
  <si>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</si>
  <si>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</si>
  <si>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</si>
  <si>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</si>
  <si>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</si>
  <si>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</si>
  <si>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</si>
  <si>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</si>
  <si>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</si>
  <si>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</si>
  <si>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</si>
  <si>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</si>
  <si>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</si>
  <si>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</si>
  <si>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</si>
  <si>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</si>
  <si>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</si>
  <si>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</si>
  <si>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</si>
  <si>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</si>
  <si>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</si>
  <si>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</si>
  <si>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</si>
  <si>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</si>
  <si>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</si>
  <si>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</si>
  <si>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</si>
  <si>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</si>
  <si>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</si>
  <si>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</si>
  <si>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</si>
  <si>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</si>
  <si>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</si>
  <si>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</si>
  <si>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</si>
  <si>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</si>
  <si>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</si>
  <si>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</si>
  <si>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</si>
  <si>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</si>
  <si>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</si>
  <si>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</si>
  <si>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</si>
  <si>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</si>
  <si>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</si>
  <si>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</si>
  <si>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</si>
  <si>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</si>
  <si>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</si>
  <si>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</si>
  <si>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</si>
  <si>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</si>
  <si>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</si>
  <si>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</si>
  <si>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</si>
  <si>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</si>
  <si>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</si>
  <si>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</si>
  <si>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</si>
  <si>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</si>
  <si>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</si>
  <si>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</si>
  <si>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</si>
  <si>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</si>
  <si>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</si>
  <si>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</si>
  <si>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</si>
  <si>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</si>
  <si>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</si>
  <si>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</si>
  <si>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</si>
  <si>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</si>
  <si>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</si>
  <si>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</si>
  <si>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</si>
  <si>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</si>
  <si>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</si>
  <si>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</si>
  <si>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</si>
  <si>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</si>
  <si>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</si>
  <si>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</si>
  <si>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</si>
  <si>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</si>
  <si>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</si>
  <si>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</si>
  <si>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</si>
  <si>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</si>
  <si>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</si>
  <si>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</si>
  <si>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</si>
  <si>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</si>
  <si>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</si>
  <si>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</si>
  <si>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</si>
  <si>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</si>
  <si>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</si>
  <si>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</si>
  <si>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</si>
  <si>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</si>
  <si>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</si>
  <si>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</si>
  <si>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</si>
  <si>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</si>
  <si>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</si>
  <si>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</si>
  <si>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</si>
  <si>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</si>
  <si>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</si>
  <si>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</si>
  <si>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</si>
  <si>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</si>
  <si>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</si>
  <si>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</si>
  <si>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</si>
  <si>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</si>
  <si>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</si>
  <si>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</si>
  <si>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</si>
  <si>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</si>
  <si>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</si>
  <si>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</si>
  <si>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</si>
  <si>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</si>
  <si>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</si>
  <si>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</si>
  <si>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</si>
  <si>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</si>
  <si>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</si>
  <si>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</si>
  <si>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</si>
  <si>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</si>
  <si>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</si>
  <si>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</si>
  <si>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</si>
  <si>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</si>
  <si>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</si>
  <si>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</si>
  <si>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</si>
  <si>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</si>
  <si>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</si>
  <si>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</si>
  <si>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</si>
  <si>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</si>
  <si>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</si>
  <si>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</si>
  <si>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</si>
  <si>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</si>
  <si>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</si>
  <si>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</si>
  <si>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</si>
  <si>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</si>
  <si>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</si>
  <si>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</si>
  <si>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</si>
  <si>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</si>
  <si>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</si>
  <si>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</si>
  <si>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</si>
  <si>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</si>
  <si>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</si>
  <si>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</si>
  <si>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</si>
  <si>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</si>
  <si>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</si>
  <si>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</si>
  <si>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</si>
  <si>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</si>
  <si>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</si>
  <si>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</si>
  <si>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</si>
  <si>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</si>
  <si>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</si>
  <si>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</si>
  <si>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</si>
  <si>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</si>
  <si>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</si>
  <si>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</si>
  <si>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</si>
  <si>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</si>
  <si>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</si>
  <si>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</si>
  <si>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</si>
  <si>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</si>
  <si>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</si>
  <si>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</si>
  <si>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</si>
  <si>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</si>
  <si>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</si>
  <si>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</si>
  <si>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</si>
  <si>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</si>
  <si>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</si>
  <si>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</si>
  <si>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</si>
  <si>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</si>
  <si>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</si>
  <si>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</si>
  <si>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</si>
  <si>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</si>
  <si>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</si>
  <si>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</si>
  <si>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</si>
  <si>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</si>
  <si>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</si>
  <si>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</si>
  <si>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</si>
  <si>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</si>
  <si>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</si>
  <si>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</si>
  <si>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</si>
  <si>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</si>
  <si>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</si>
  <si>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</si>
  <si>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</si>
  <si>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</si>
  <si>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</si>
  <si>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</si>
  <si>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</si>
  <si>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</si>
  <si>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</si>
  <si>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</si>
  <si>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</si>
  <si>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</si>
  <si>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</si>
  <si>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</si>
  <si>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</si>
  <si>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</si>
  <si>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</si>
  <si>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</si>
  <si>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</si>
  <si>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</si>
  <si>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</si>
  <si>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</si>
  <si>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</si>
  <si>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</si>
  <si>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</si>
  <si>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</si>
  <si>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</si>
  <si>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</si>
  <si>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</si>
  <si>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</si>
  <si>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</si>
  <si>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</si>
  <si>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</si>
  <si>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</si>
  <si>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</si>
  <si>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</si>
  <si>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</si>
  <si>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</si>
  <si>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</si>
  <si>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</si>
  <si>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</si>
  <si>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</si>
  <si>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</si>
  <si>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</si>
  <si>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</si>
  <si>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</si>
  <si>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</si>
  <si>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</si>
  <si>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</si>
  <si>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</si>
  <si>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</si>
  <si>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</si>
  <si>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</si>
  <si>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</si>
  <si>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</si>
  <si>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</si>
  <si>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</si>
  <si>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</si>
  <si>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</si>
  <si>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</si>
  <si>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</si>
  <si>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</si>
  <si>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</si>
  <si>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</si>
  <si>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</si>
  <si>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</si>
  <si>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</si>
  <si>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</si>
  <si>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</si>
  <si>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</si>
  <si>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</si>
  <si>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</si>
  <si>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</si>
  <si>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</si>
  <si>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</si>
  <si>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</si>
  <si>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</si>
  <si>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</si>
  <si>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</si>
  <si>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</si>
  <si>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</si>
  <si>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</si>
  <si>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</si>
  <si>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</si>
  <si>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</si>
  <si>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</si>
  <si>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</si>
  <si>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</si>
  <si>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</si>
  <si>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</si>
  <si>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</si>
  <si>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</si>
  <si>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</si>
  <si>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</si>
  <si>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</si>
  <si>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</si>
  <si>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</si>
  <si>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</si>
  <si>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</si>
  <si>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</si>
  <si>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</si>
  <si>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</si>
  <si>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</si>
  <si>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</si>
  <si>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</si>
  <si>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</si>
  <si>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</si>
  <si>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</si>
  <si>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</si>
  <si>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</si>
  <si>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</si>
  <si>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</si>
  <si>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</si>
  <si>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</si>
  <si>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</si>
  <si>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</si>
  <si>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</si>
  <si>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</si>
  <si>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</si>
  <si>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</si>
  <si>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</si>
  <si>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</si>
  <si>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</si>
  <si>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</si>
  <si>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</si>
  <si>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</si>
  <si>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</si>
  <si>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</si>
  <si>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</si>
  <si>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</si>
  <si>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</si>
  <si>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</si>
  <si>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</si>
  <si>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</si>
  <si>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</si>
  <si>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</si>
  <si>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</si>
  <si>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</si>
  <si>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</si>
  <si>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</si>
  <si>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</si>
  <si>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</si>
  <si>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</si>
  <si>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</si>
  <si>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</si>
  <si>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</si>
  <si>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</si>
  <si>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</si>
  <si>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</si>
  <si>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</si>
  <si>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</si>
  <si>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</si>
  <si>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</si>
  <si>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</si>
  <si>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</si>
  <si>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</si>
  <si>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</si>
  <si>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</si>
  <si>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</si>
  <si>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</si>
  <si>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</si>
  <si>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</si>
  <si>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</si>
  <si>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</si>
  <si>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</si>
  <si>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</si>
  <si>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</si>
  <si>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</si>
  <si>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</si>
  <si>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</si>
  <si>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</si>
  <si>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</si>
  <si>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</si>
  <si>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</si>
  <si>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</si>
  <si>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</si>
  <si>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</si>
  <si>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</si>
  <si>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</si>
  <si>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</si>
  <si>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</si>
  <si>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</si>
  <si>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</si>
  <si>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</si>
  <si>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</si>
  <si>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</si>
  <si>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</si>
  <si>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</si>
  <si>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</si>
  <si>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</si>
  <si>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</si>
  <si>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</si>
  <si>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</si>
  <si>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</si>
  <si>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</si>
  <si>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</si>
  <si>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</si>
  <si>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</si>
  <si>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</si>
  <si>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</si>
  <si>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</si>
  <si>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</si>
  <si>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</si>
  <si>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</si>
  <si>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</si>
  <si>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</si>
  <si>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</si>
  <si>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</si>
  <si>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</si>
  <si>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</si>
  <si>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</si>
  <si>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</si>
  <si>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</si>
  <si>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</si>
  <si>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</si>
  <si>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</si>
  <si>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</si>
  <si>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</si>
  <si>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</si>
  <si>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</si>
  <si>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</si>
  <si>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</si>
  <si>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</si>
  <si>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</si>
  <si>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</si>
  <si>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</si>
  <si>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</si>
  <si>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</si>
  <si>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</si>
  <si>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</si>
  <si>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</si>
  <si>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</si>
  <si>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</si>
  <si>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</si>
  <si>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</si>
  <si>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</si>
  <si>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</si>
  <si>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</si>
  <si>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</si>
  <si>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</si>
  <si>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</si>
  <si>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</si>
  <si>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</si>
  <si>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</si>
  <si>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</si>
  <si>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</si>
  <si>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</si>
  <si>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</si>
  <si>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</si>
  <si>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</si>
  <si>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</si>
  <si>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</si>
  <si>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</si>
  <si>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</si>
  <si>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</si>
  <si>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</si>
  <si>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</si>
  <si>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</si>
  <si>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</si>
  <si>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</si>
  <si>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</si>
  <si>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</si>
  <si>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</si>
  <si>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</si>
  <si>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</si>
  <si>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</si>
  <si>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</si>
  <si>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</si>
  <si>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</si>
  <si>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</si>
  <si>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</si>
  <si>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</si>
  <si>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</si>
  <si>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</si>
  <si>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</si>
  <si>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</si>
  <si>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</si>
  <si>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</si>
  <si>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</si>
  <si>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</si>
  <si>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</si>
  <si>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</si>
  <si>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</si>
  <si>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</si>
  <si>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</si>
  <si>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</si>
  <si>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</si>
  <si>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</si>
  <si>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</si>
  <si>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</si>
  <si>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</si>
  <si>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</si>
  <si>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</si>
  <si>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</si>
  <si>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</si>
  <si>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</si>
  <si>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</si>
  <si>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</si>
  <si>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</si>
  <si>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</si>
  <si>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</si>
  <si>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</si>
  <si>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</si>
  <si>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</si>
  <si>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</si>
  <si>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</si>
  <si>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</si>
  <si>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</si>
  <si>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</si>
  <si>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</si>
  <si>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</si>
  <si>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</si>
  <si>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</si>
  <si>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</si>
  <si>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</si>
  <si>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</si>
  <si>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</si>
  <si>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</si>
  <si>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</si>
  <si>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</si>
  <si>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</si>
  <si>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</si>
  <si>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</si>
  <si>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</si>
  <si>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</si>
  <si>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</si>
  <si>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</si>
  <si>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</si>
  <si>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</si>
  <si>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</si>
  <si>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</si>
  <si>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</si>
  <si>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</si>
  <si>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</si>
  <si>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</si>
  <si>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</si>
  <si>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</si>
  <si>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</si>
  <si>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</si>
  <si>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</si>
  <si>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</si>
  <si>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</si>
  <si>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</si>
  <si>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</si>
  <si>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</si>
  <si>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</si>
  <si>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</si>
  <si>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</si>
  <si>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</si>
  <si>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</si>
  <si>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</si>
  <si>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</si>
  <si>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</si>
  <si>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</si>
  <si>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</si>
  <si>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</si>
  <si>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</si>
  <si>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</si>
  <si>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</si>
  <si>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</si>
  <si>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</si>
  <si>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</si>
  <si>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</si>
  <si>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</si>
  <si>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</si>
  <si>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</si>
  <si>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</si>
  <si>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</si>
  <si>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</si>
  <si>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</si>
  <si>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</si>
  <si>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</si>
  <si>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</si>
  <si>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</si>
  <si>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</si>
  <si>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</si>
  <si>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</si>
  <si>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</si>
  <si>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</si>
  <si>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</si>
  <si>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</si>
  <si>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</si>
  <si>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</si>
  <si>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</si>
  <si>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</si>
  <si>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</si>
  <si>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</si>
  <si>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</si>
  <si>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</si>
  <si>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</si>
  <si>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</si>
  <si>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</si>
  <si>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</si>
  <si>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</si>
  <si>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</si>
  <si>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</si>
  <si>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</si>
  <si>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</si>
  <si>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</si>
  <si>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</si>
  <si>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</si>
  <si>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</si>
  <si>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</si>
  <si>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</si>
  <si>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</si>
  <si>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</si>
  <si>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</si>
  <si>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</si>
  <si>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</si>
  <si>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</si>
  <si>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</si>
  <si>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</si>
  <si>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</si>
  <si>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</si>
  <si>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</si>
  <si>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</si>
  <si>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</si>
  <si>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</si>
  <si>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</si>
  <si>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</si>
  <si>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</si>
  <si>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</si>
  <si>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</si>
  <si>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</si>
  <si>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</si>
  <si>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</si>
  <si>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</si>
  <si>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</si>
  <si>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</si>
  <si>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</si>
  <si>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</si>
  <si>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</si>
  <si>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</si>
  <si>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</si>
  <si>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</si>
  <si>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</si>
  <si>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</si>
  <si>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</si>
  <si>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</si>
  <si>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</si>
  <si>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</si>
  <si>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</si>
  <si>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</si>
  <si>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</si>
  <si>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</si>
  <si>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</si>
  <si>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</si>
  <si>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</si>
  <si>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</si>
  <si>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</si>
  <si>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</si>
  <si>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</si>
  <si>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</si>
  <si>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</si>
  <si>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</si>
  <si>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</si>
  <si>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</si>
  <si>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</si>
  <si>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</si>
  <si>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</si>
  <si>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</si>
  <si>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</si>
  <si>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</si>
  <si>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</si>
  <si>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</si>
  <si>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</si>
  <si>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</si>
  <si>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</si>
  <si>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</si>
  <si>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</si>
  <si>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</si>
  <si>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</si>
  <si>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</si>
  <si>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</si>
  <si>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</si>
  <si>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</si>
  <si>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</si>
  <si>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</si>
  <si>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</si>
  <si>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</si>
  <si>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</si>
  <si>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</si>
  <si>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</si>
  <si>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</si>
  <si>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</si>
  <si>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</si>
  <si>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</si>
  <si>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</si>
  <si>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</si>
  <si>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</si>
  <si>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</si>
  <si>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</si>
  <si>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</si>
  <si>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</si>
  <si>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</si>
  <si>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</si>
  <si>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</si>
  <si>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</si>
  <si>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</si>
  <si>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</si>
  <si>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</si>
  <si>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</si>
  <si>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</si>
  <si>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</si>
  <si>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</si>
  <si>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</si>
  <si>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</si>
  <si>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</si>
  <si>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</si>
  <si>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</si>
  <si>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</si>
  <si>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Informe o Tipo de Projeto</t>
  </si>
  <si>
    <t>INFORME O NOME DO PROJETO EM CAIXA ALTA</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</si>
  <si>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</si>
  <si>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</si>
  <si>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</si>
  <si>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</si>
  <si>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</si>
  <si>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</si>
  <si>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</si>
  <si>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</si>
  <si>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</si>
  <si>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</si>
  <si>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</si>
  <si>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</si>
  <si>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</si>
  <si>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</si>
  <si>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</si>
  <si>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</si>
  <si>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</si>
  <si>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t>BDI:</t>
  </si>
  <si>
    <r>
      <t>Data:</t>
    </r>
    <r>
      <rPr>
        <sz val="11"/>
        <rFont val="Arial"/>
        <family val="2"/>
      </rPr>
      <t xml:space="preserve"> XX/XX/20XX</t>
    </r>
  </si>
  <si>
    <t>Item</t>
  </si>
  <si>
    <t>Código</t>
  </si>
  <si>
    <t>Descrição</t>
  </si>
  <si>
    <t>Unid.</t>
  </si>
  <si>
    <t>Quantidade Prevista</t>
  </si>
  <si>
    <t>Preço (R$)</t>
  </si>
  <si>
    <t>Sem BDI</t>
  </si>
  <si>
    <t>Com BDI</t>
  </si>
  <si>
    <t>Unitário</t>
  </si>
  <si>
    <t>Total</t>
  </si>
  <si>
    <t>Serviços Preliminares (Exemplo)</t>
  </si>
  <si>
    <t>1.1</t>
  </si>
  <si>
    <t>Placa da obra em chapa de aço galvanizado</t>
  </si>
  <si>
    <t>1.2</t>
  </si>
  <si>
    <t>1.3</t>
  </si>
  <si>
    <t>1.4</t>
  </si>
  <si>
    <t>1.5</t>
  </si>
  <si>
    <t>Pavimentação (Exemplo)</t>
  </si>
  <si>
    <t>2.1</t>
  </si>
  <si>
    <t>2.2</t>
  </si>
  <si>
    <t>2.3</t>
  </si>
  <si>
    <t>2.4</t>
  </si>
  <si>
    <t>2.5</t>
  </si>
  <si>
    <t>Drenagem (Exemplo)</t>
  </si>
  <si>
    <t>3.1</t>
  </si>
  <si>
    <t>3.2</t>
  </si>
  <si>
    <t>3.3</t>
  </si>
  <si>
    <t>3.4</t>
  </si>
  <si>
    <t>3.5</t>
  </si>
  <si>
    <t>Edificação (Exemplo)</t>
  </si>
  <si>
    <t>4.1</t>
  </si>
  <si>
    <t>4.2</t>
  </si>
  <si>
    <t>4.3</t>
  </si>
  <si>
    <t>4.4</t>
  </si>
  <si>
    <t>4.5</t>
  </si>
  <si>
    <t>Fundação (Exemplo)</t>
  </si>
  <si>
    <t>5.1</t>
  </si>
  <si>
    <t>5.2</t>
  </si>
  <si>
    <t>5.3</t>
  </si>
  <si>
    <t>5.4</t>
  </si>
  <si>
    <t>5.5</t>
  </si>
  <si>
    <t>Contenção (Exemplo)</t>
  </si>
  <si>
    <t>6.1</t>
  </si>
  <si>
    <t>6.2</t>
  </si>
  <si>
    <t>6.3</t>
  </si>
  <si>
    <t>6.4</t>
  </si>
  <si>
    <t>6.5</t>
  </si>
  <si>
    <t>Serviços Finais (Exemplo)</t>
  </si>
  <si>
    <t>7.1</t>
  </si>
  <si>
    <t>7.2</t>
  </si>
  <si>
    <t>7.3</t>
  </si>
  <si>
    <t>7.4</t>
  </si>
  <si>
    <t>7.5</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</si>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</sst>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_(&quot;R$&quot;\ * \(#,##0.00\);_(&quot;R$&quot;\ * &quot;-&quot;??_);_(@_)"/>
    <numFmt numFmtId="43" formatCode="_(* #,##0.00_);_(* \(#,##0.00\);_(* &quot;-&quot;??_);_(@_)"/>
    <numFmt numFmtId="164" formatCode="_-* #,##0.00_-;\-* #,##0.00_-;_-* &quot;-&quot;??_-;_-@_-"/>
    <numFmt numFmtId="165" formatCode="&quot;R$&quot;\ #,##0.00"/>
    <numFmt numFmtId="166" formatCode="_-* #,##0.00_-;[Red]\-* #,##0.00_-;_-* &quot;-&quot;??_-;_-@_-"/>
    <numFmt numFmtId="167" formatCode="00\º\ &quot;MÊS&quot;"/>
    <numFmt numFmtId="168" formatCode="&quot;R$ &quot;#,##0.00_);[Red]\(&quot;R$ &quot;#,##0.00\)"/>
    <numFmt numFmtId="169" formatCode="_(&quot;R$ &quot;* #,##0.00_);_(&quot;R$ &quot;* \(#,##0.00\);_(&quot;R$ &quot;* &quot;-&quot;??_);_(@_)"/>
    <numFmt numFmtId="170" formatCode="&quot;&quot;00&quot;.&quot;000&quot;.&quot;000&quot;/&quot;0000\-00"/>
    <numFmt numFmtId="171" formatCode="\(##\)\ ####\-####"/>
    <numFmt numFmtId="172" formatCode="00"/>
  </numFmts>
  <fonts count="34"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s>
  <borders count="53">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7">
    <xf numFmtId="0" fontId="0" fillId="0" borderId="0"/>
    <xf numFmtId="16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4" fontId="3" fillId="0" borderId="27">
      <alignment vertical="justify"/>
    </xf>
    <xf numFmtId="43" fontId="3" fillId="0" borderId="0" applyFont="0" applyFill="0" applyBorder="0" applyAlignment="0" applyProtection="0"/>
    <xf numFmtId="9" fontId="1" fillId="0" borderId="0" applyFont="0" applyFill="0" applyBorder="0" applyAlignment="0" applyProtection="0"/>
    <xf numFmtId="169" fontId="3" fillId="0" borderId="0" applyFont="0" applyFill="0" applyBorder="0" applyAlignment="0" applyProtection="0"/>
    <xf numFmtId="0" fontId="1" fillId="0" borderId="0"/>
  </cellStyleXfs>
  <cellXfs count="358">
    <xf numFmtId="0" fontId="0" fillId="0" borderId="0" xfId="0"/>
    <xf numFmtId="0" fontId="0" fillId="0" borderId="0" xfId="0"/>
    <xf numFmtId="0" fontId="0" fillId="0" borderId="0" xfId="0" applyBorder="1" applyProtection="1"/>
    <xf numFmtId="43"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14" fillId="0" borderId="8" xfId="8" applyFont="1" applyBorder="1" applyAlignment="1">
      <alignment horizontal="center" vertical="center"/>
    </xf>
    <xf numFmtId="17" fontId="3" fillId="0" borderId="9" xfId="8" applyNumberFormat="1" applyBorder="1" applyAlignment="1">
      <alignment horizontal="center" vertical="center"/>
    </xf>
    <xf numFmtId="0" fontId="9" fillId="0" borderId="3" xfId="8" applyFont="1" applyBorder="1" applyAlignment="1">
      <alignment horizontal="center" vertical="center"/>
    </xf>
    <xf numFmtId="0" fontId="9" fillId="0" borderId="4" xfId="8" applyFont="1" applyBorder="1" applyAlignment="1">
      <alignment horizontal="center" vertical="center"/>
    </xf>
    <xf numFmtId="0" fontId="14" fillId="0" borderId="5" xfId="8" applyFont="1" applyBorder="1" applyAlignment="1">
      <alignment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8" xfId="8" applyFont="1" applyFill="1" applyBorder="1" applyAlignment="1">
      <alignment horizontal="center" vertical="center"/>
    </xf>
    <xf numFmtId="0" fontId="9" fillId="0" borderId="9" xfId="8" applyFont="1" applyFill="1" applyBorder="1" applyAlignment="1">
      <alignment horizontal="center" vertical="center"/>
    </xf>
    <xf numFmtId="0" fontId="9" fillId="0" borderId="9" xfId="8" applyFont="1" applyFill="1" applyBorder="1" applyAlignment="1">
      <alignment horizontal="center" vertical="center" wrapText="1"/>
    </xf>
    <xf numFmtId="166" fontId="9" fillId="0" borderId="9" xfId="8" applyNumberFormat="1" applyFont="1" applyFill="1" applyBorder="1" applyAlignment="1">
      <alignment horizontal="left" vertical="center" wrapText="1"/>
    </xf>
    <xf numFmtId="166" fontId="9" fillId="4" borderId="9" xfId="8" applyNumberFormat="1" applyFont="1" applyFill="1" applyBorder="1" applyAlignment="1">
      <alignment horizontal="center" vertical="center" wrapText="1"/>
    </xf>
    <xf numFmtId="166" fontId="9" fillId="3" borderId="2" xfId="10" applyNumberFormat="1" applyFont="1" applyFill="1" applyBorder="1" applyAlignment="1">
      <alignment horizontal="center" vertical="center" wrapText="1"/>
    </xf>
    <xf numFmtId="166" fontId="9" fillId="3" borderId="20" xfId="8" applyNumberFormat="1" applyFont="1" applyFill="1" applyBorder="1" applyAlignment="1">
      <alignment horizontal="center" vertical="center" wrapText="1"/>
    </xf>
    <xf numFmtId="166" fontId="9" fillId="4" borderId="21" xfId="8" applyNumberFormat="1" applyFont="1" applyFill="1" applyBorder="1" applyAlignment="1">
      <alignment horizontal="center" vertical="center" wrapText="1"/>
    </xf>
    <xf numFmtId="0" fontId="9" fillId="4" borderId="9" xfId="8" applyFont="1" applyFill="1" applyBorder="1" applyAlignment="1">
      <alignment horizontal="center" vertical="center"/>
    </xf>
    <xf numFmtId="0" fontId="9" fillId="4" borderId="9" xfId="8" applyFont="1" applyFill="1" applyBorder="1" applyAlignment="1">
      <alignment horizontal="center" vertical="center" wrapText="1"/>
    </xf>
    <xf numFmtId="166" fontId="9" fillId="4" borderId="9" xfId="8" applyNumberFormat="1" applyFont="1" applyFill="1" applyBorder="1" applyAlignment="1">
      <alignment horizontal="left"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5" xfId="11" applyFont="1" applyFill="1" applyBorder="1" applyAlignment="1">
      <alignment vertical="center"/>
    </xf>
    <xf numFmtId="0" fontId="14" fillId="4" borderId="26" xfId="11" applyFont="1" applyFill="1" applyBorder="1" applyAlignment="1">
      <alignment vertical="center"/>
    </xf>
    <xf numFmtId="0" fontId="14" fillId="4" borderId="7" xfId="11" applyFont="1" applyFill="1" applyBorder="1" applyAlignment="1">
      <alignment horizontal="lef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8"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8"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6" fontId="9" fillId="4" borderId="19" xfId="11" applyNumberFormat="1" applyFont="1" applyFill="1" applyBorder="1" applyAlignment="1">
      <alignment vertical="center" wrapText="1"/>
    </xf>
    <xf numFmtId="43"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43"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10" fontId="9" fillId="4" borderId="8" xfId="11"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43"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43"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43"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43"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43"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43" fontId="9" fillId="4" borderId="9" xfId="10" applyNumberFormat="1" applyFont="1" applyFill="1" applyBorder="1" applyAlignment="1">
      <alignment vertical="center"/>
    </xf>
    <xf numFmtId="43" fontId="14" fillId="4" borderId="9" xfId="11" applyNumberFormat="1" applyFont="1" applyFill="1" applyBorder="1" applyAlignment="1">
      <alignment vertical="center"/>
    </xf>
    <xf numFmtId="43"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43" fontId="9" fillId="4" borderId="9" xfId="11" applyNumberFormat="1" applyFont="1" applyFill="1" applyBorder="1" applyAlignment="1">
      <alignment vertical="center"/>
    </xf>
    <xf numFmtId="10" fontId="9" fillId="4" borderId="9" xfId="9"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43"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43"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43" fontId="14" fillId="3" borderId="30" xfId="13" applyFont="1" applyFill="1" applyBorder="1" applyAlignment="1">
      <alignment horizontal="center" vertical="center" wrapText="1"/>
    </xf>
    <xf numFmtId="43" fontId="14" fillId="3" borderId="28" xfId="13" applyFont="1" applyFill="1" applyBorder="1" applyAlignment="1">
      <alignment horizontal="center" vertical="center" wrapText="1"/>
    </xf>
    <xf numFmtId="43" fontId="14" fillId="3" borderId="31" xfId="13" applyFont="1" applyFill="1" applyBorder="1" applyAlignment="1">
      <alignment horizontal="center" vertical="center" wrapText="1"/>
    </xf>
    <xf numFmtId="43" fontId="14" fillId="3" borderId="32" xfId="13" applyFont="1" applyFill="1" applyBorder="1" applyAlignment="1">
      <alignment horizontal="center" vertical="center" wrapText="1"/>
    </xf>
    <xf numFmtId="43" fontId="14" fillId="3" borderId="33" xfId="13" applyFont="1" applyFill="1" applyBorder="1" applyAlignment="1">
      <alignment horizontal="center" vertical="center" wrapText="1"/>
    </xf>
    <xf numFmtId="43" fontId="19" fillId="0" borderId="0" xfId="13" applyFont="1" applyBorder="1" applyAlignment="1">
      <alignment vertical="center" wrapText="1"/>
    </xf>
    <xf numFmtId="43"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6" fontId="9" fillId="3" borderId="12" xfId="13" applyNumberFormat="1" applyFont="1" applyFill="1" applyBorder="1" applyAlignment="1">
      <alignment horizontal="center" vertical="center" wrapText="1"/>
    </xf>
    <xf numFmtId="166" fontId="9" fillId="3" borderId="8" xfId="13" applyNumberFormat="1" applyFont="1" applyFill="1" applyBorder="1" applyAlignment="1">
      <alignment horizontal="center" vertical="center" wrapText="1"/>
    </xf>
    <xf numFmtId="166" fontId="9" fillId="3" borderId="13" xfId="13" applyNumberFormat="1" applyFont="1" applyFill="1" applyBorder="1" applyAlignment="1">
      <alignment horizontal="center" vertical="center" wrapText="1"/>
    </xf>
    <xf numFmtId="166" fontId="9" fillId="0" borderId="26" xfId="13" applyNumberFormat="1" applyFont="1" applyFill="1" applyBorder="1" applyAlignment="1">
      <alignment horizontal="center" vertical="center" wrapText="1"/>
    </xf>
    <xf numFmtId="43" fontId="9" fillId="3" borderId="12" xfId="13" applyFont="1" applyFill="1" applyBorder="1" applyAlignment="1">
      <alignment horizontal="center" vertical="center" wrapText="1"/>
    </xf>
    <xf numFmtId="43" fontId="9" fillId="3" borderId="8" xfId="13" applyFont="1" applyFill="1" applyBorder="1" applyAlignment="1">
      <alignment horizontal="center" vertical="center" wrapText="1"/>
    </xf>
    <xf numFmtId="43" fontId="9" fillId="3" borderId="13" xfId="13" applyFont="1" applyFill="1" applyBorder="1" applyAlignment="1">
      <alignment horizontal="center" vertical="center" wrapText="1"/>
    </xf>
    <xf numFmtId="43"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6" fontId="9" fillId="3" borderId="20" xfId="13" applyNumberFormat="1" applyFont="1" applyFill="1" applyBorder="1" applyAlignment="1">
      <alignment horizontal="center" vertical="center" wrapText="1"/>
    </xf>
    <xf numFmtId="166" fontId="9" fillId="3" borderId="9" xfId="13" applyNumberFormat="1" applyFont="1" applyFill="1" applyBorder="1" applyAlignment="1">
      <alignment horizontal="center" vertical="center" wrapText="1"/>
    </xf>
    <xf numFmtId="166" fontId="9" fillId="3" borderId="21" xfId="13" applyNumberFormat="1" applyFont="1" applyFill="1" applyBorder="1" applyAlignment="1">
      <alignment horizontal="center" vertical="center" wrapText="1"/>
    </xf>
    <xf numFmtId="166" fontId="9" fillId="0" borderId="3" xfId="13" applyNumberFormat="1" applyFont="1" applyFill="1" applyBorder="1" applyAlignment="1">
      <alignment horizontal="center" vertical="center" wrapText="1"/>
    </xf>
    <xf numFmtId="43" fontId="9" fillId="3" borderId="20" xfId="13" applyFont="1" applyFill="1" applyBorder="1" applyAlignment="1">
      <alignment horizontal="center" vertical="center" wrapText="1"/>
    </xf>
    <xf numFmtId="43" fontId="9" fillId="3" borderId="9" xfId="13" applyFont="1" applyFill="1" applyBorder="1" applyAlignment="1">
      <alignment horizontal="center" vertical="center" wrapText="1"/>
    </xf>
    <xf numFmtId="43" fontId="9" fillId="3" borderId="21" xfId="13" applyFont="1" applyFill="1" applyBorder="1" applyAlignment="1">
      <alignment horizontal="center" vertical="center" wrapText="1"/>
    </xf>
    <xf numFmtId="43"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43" fontId="20" fillId="4" borderId="0" xfId="13" applyFont="1" applyFill="1" applyBorder="1" applyAlignment="1">
      <alignment vertical="center" wrapText="1"/>
    </xf>
    <xf numFmtId="43" fontId="17" fillId="4" borderId="0" xfId="13" applyFont="1" applyFill="1" applyBorder="1" applyAlignment="1">
      <alignment horizontal="center" vertical="center" wrapText="1"/>
    </xf>
    <xf numFmtId="43" fontId="21" fillId="4" borderId="0" xfId="13" applyFont="1" applyFill="1" applyBorder="1" applyAlignment="1">
      <alignment vertical="center" wrapText="1"/>
    </xf>
    <xf numFmtId="169" fontId="9" fillId="4" borderId="0" xfId="15" applyFont="1" applyFill="1" applyBorder="1" applyAlignment="1">
      <alignment vertical="center" wrapText="1"/>
    </xf>
    <xf numFmtId="43"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43" fontId="20" fillId="0" borderId="0" xfId="13" applyFont="1" applyFill="1" applyBorder="1" applyAlignment="1">
      <alignment vertical="center" wrapText="1"/>
    </xf>
    <xf numFmtId="43" fontId="17" fillId="0" borderId="0" xfId="13" applyFont="1" applyFill="1" applyBorder="1" applyAlignment="1">
      <alignment horizontal="center" vertical="center" wrapText="1"/>
    </xf>
    <xf numFmtId="43" fontId="20" fillId="4" borderId="0" xfId="13" applyFont="1" applyFill="1" applyBorder="1" applyAlignment="1">
      <alignment vertical="center"/>
    </xf>
    <xf numFmtId="43" fontId="22" fillId="4" borderId="0" xfId="13" applyFont="1" applyFill="1" applyBorder="1" applyAlignment="1">
      <alignment vertical="center" wrapText="1"/>
    </xf>
    <xf numFmtId="43"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43" fontId="14" fillId="3" borderId="14" xfId="13" applyFont="1" applyFill="1" applyBorder="1" applyAlignment="1">
      <alignment horizontal="center" vertical="center" wrapText="1"/>
    </xf>
    <xf numFmtId="43" fontId="14" fillId="3" borderId="17" xfId="13" applyFont="1" applyFill="1" applyBorder="1" applyAlignment="1">
      <alignment horizontal="center" vertical="center" wrapText="1"/>
    </xf>
    <xf numFmtId="43" fontId="22" fillId="4" borderId="0" xfId="13" applyFont="1" applyFill="1" applyBorder="1" applyAlignment="1">
      <alignment vertical="center"/>
    </xf>
    <xf numFmtId="43" fontId="22" fillId="0" borderId="0" xfId="13" applyFont="1" applyBorder="1" applyAlignment="1">
      <alignment vertical="center"/>
    </xf>
    <xf numFmtId="43"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6" fontId="9" fillId="0" borderId="12" xfId="13" applyNumberFormat="1" applyFont="1" applyFill="1" applyBorder="1" applyAlignment="1">
      <alignment horizontal="center" vertical="center" wrapText="1"/>
    </xf>
    <xf numFmtId="170" fontId="9" fillId="0" borderId="8"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xf>
    <xf numFmtId="43"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6"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43" fontId="9" fillId="0" borderId="9" xfId="13" applyFont="1" applyFill="1" applyBorder="1" applyAlignment="1">
      <alignment horizontal="center" vertical="center"/>
    </xf>
    <xf numFmtId="43" fontId="9" fillId="0" borderId="9" xfId="13" applyFont="1" applyFill="1" applyBorder="1" applyAlignment="1">
      <alignment horizontal="center" vertical="center" wrapText="1"/>
    </xf>
    <xf numFmtId="43"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43"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2"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6" fontId="18" fillId="0" borderId="12" xfId="16" applyNumberFormat="1" applyFont="1" applyBorder="1" applyAlignment="1">
      <alignment horizontal="center" vertical="center"/>
    </xf>
    <xf numFmtId="166" fontId="18" fillId="0" borderId="8" xfId="16" applyNumberFormat="1" applyFont="1" applyBorder="1" applyAlignment="1">
      <alignment horizontal="center" vertical="center"/>
    </xf>
    <xf numFmtId="166" fontId="18" fillId="0" borderId="8" xfId="16" applyNumberFormat="1" applyFont="1" applyFill="1" applyBorder="1" applyAlignment="1">
      <alignment horizontal="center" vertical="center"/>
    </xf>
    <xf numFmtId="0" fontId="25" fillId="0" borderId="0" xfId="16" applyFont="1"/>
    <xf numFmtId="0" fontId="26" fillId="0" borderId="0" xfId="16" applyFont="1"/>
    <xf numFmtId="172"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6" fontId="18" fillId="0" borderId="20" xfId="16" applyNumberFormat="1" applyFont="1" applyBorder="1" applyAlignment="1">
      <alignment horizontal="center" vertical="center"/>
    </xf>
    <xf numFmtId="166" fontId="18" fillId="0" borderId="9" xfId="16" applyNumberFormat="1" applyFont="1" applyBorder="1" applyAlignment="1">
      <alignment horizontal="center" vertical="center"/>
    </xf>
    <xf numFmtId="166" fontId="18" fillId="0" borderId="9" xfId="16" applyNumberFormat="1" applyFont="1" applyFill="1" applyBorder="1" applyAlignment="1">
      <alignment horizontal="center" vertical="center"/>
    </xf>
    <xf numFmtId="166" fontId="24" fillId="0" borderId="20" xfId="16" applyNumberFormat="1" applyFont="1" applyBorder="1" applyAlignment="1">
      <alignment horizontal="center" vertical="center"/>
    </xf>
    <xf numFmtId="166" fontId="24" fillId="0" borderId="9" xfId="16" applyNumberFormat="1" applyFont="1" applyBorder="1" applyAlignment="1">
      <alignment horizontal="center" vertical="center"/>
    </xf>
    <xf numFmtId="166"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9" fillId="0" borderId="35" xfId="8" applyFont="1" applyFill="1" applyBorder="1" applyAlignment="1">
      <alignment horizontal="center" vertical="center" wrapText="1"/>
    </xf>
    <xf numFmtId="166" fontId="9" fillId="5" borderId="36" xfId="8" applyNumberFormat="1" applyFont="1" applyFill="1" applyBorder="1" applyAlignment="1">
      <alignment horizontal="left" vertical="center" wrapText="1"/>
    </xf>
    <xf numFmtId="166" fontId="9" fillId="4" borderId="36" xfId="8" applyNumberFormat="1" applyFont="1" applyFill="1" applyBorder="1" applyAlignment="1">
      <alignment horizontal="center" vertical="center" wrapText="1"/>
    </xf>
    <xf numFmtId="166" fontId="9" fillId="3" borderId="36" xfId="8" applyNumberFormat="1" applyFont="1" applyFill="1" applyBorder="1" applyAlignment="1">
      <alignment horizontal="center" vertical="center" wrapText="1"/>
    </xf>
    <xf numFmtId="0" fontId="9" fillId="0" borderId="2" xfId="8" applyFont="1" applyFill="1" applyBorder="1" applyAlignment="1">
      <alignment horizontal="center" vertical="center" wrapText="1"/>
    </xf>
    <xf numFmtId="166" fontId="9" fillId="0" borderId="3" xfId="8" applyNumberFormat="1" applyFont="1" applyFill="1" applyBorder="1" applyAlignment="1">
      <alignment horizontal="left" vertical="center" wrapText="1"/>
    </xf>
    <xf numFmtId="166" fontId="9" fillId="4" borderId="3" xfId="8" applyNumberFormat="1" applyFont="1" applyFill="1" applyBorder="1" applyAlignment="1">
      <alignment horizontal="center" vertical="center" wrapText="1"/>
    </xf>
    <xf numFmtId="166" fontId="9" fillId="3" borderId="3" xfId="10" applyNumberFormat="1" applyFont="1" applyFill="1" applyBorder="1" applyAlignment="1">
      <alignment horizontal="center" vertical="center" wrapText="1"/>
    </xf>
    <xf numFmtId="0" fontId="9" fillId="4" borderId="2" xfId="8" applyFont="1" applyFill="1" applyBorder="1" applyAlignment="1">
      <alignment horizontal="center" vertical="center" wrapText="1"/>
    </xf>
    <xf numFmtId="166" fontId="9" fillId="4" borderId="3" xfId="8" applyNumberFormat="1" applyFont="1" applyFill="1" applyBorder="1" applyAlignment="1">
      <alignment horizontal="left" vertical="center" wrapText="1"/>
    </xf>
    <xf numFmtId="166" fontId="9" fillId="4" borderId="37" xfId="8" applyNumberFormat="1" applyFont="1" applyFill="1" applyBorder="1" applyAlignment="1">
      <alignment horizontal="center" vertical="center" wrapText="1"/>
    </xf>
    <xf numFmtId="166" fontId="9" fillId="3" borderId="39" xfId="8" applyNumberFormat="1" applyFont="1" applyFill="1" applyBorder="1" applyAlignment="1">
      <alignment horizontal="center" vertical="center" wrapText="1"/>
    </xf>
    <xf numFmtId="166" fontId="9" fillId="3" borderId="40" xfId="8" applyNumberFormat="1" applyFont="1" applyFill="1" applyBorder="1" applyAlignment="1">
      <alignment horizontal="center" vertical="center" wrapText="1"/>
    </xf>
    <xf numFmtId="166" fontId="9" fillId="4" borderId="22" xfId="8" applyNumberFormat="1" applyFont="1" applyFill="1" applyBorder="1" applyAlignment="1">
      <alignment horizontal="center" vertical="center" wrapText="1"/>
    </xf>
    <xf numFmtId="166" fontId="9" fillId="4" borderId="39" xfId="8" applyNumberFormat="1" applyFont="1" applyFill="1" applyBorder="1" applyAlignment="1">
      <alignment horizontal="center" vertical="center" wrapText="1"/>
    </xf>
    <xf numFmtId="166" fontId="9" fillId="4" borderId="20" xfId="8" applyNumberFormat="1" applyFont="1" applyFill="1" applyBorder="1" applyAlignment="1">
      <alignment horizontal="center" vertical="center" wrapText="1"/>
    </xf>
    <xf numFmtId="166" fontId="9" fillId="4" borderId="40" xfId="8" applyNumberFormat="1" applyFont="1" applyFill="1" applyBorder="1" applyAlignment="1">
      <alignment horizontal="center" vertical="center" wrapText="1"/>
    </xf>
    <xf numFmtId="0" fontId="9" fillId="4" borderId="1" xfId="8" applyFont="1" applyFill="1" applyBorder="1" applyAlignment="1">
      <alignment horizontal="center" vertical="center"/>
    </xf>
    <xf numFmtId="0" fontId="9" fillId="4" borderId="1" xfId="8" applyFont="1" applyFill="1" applyBorder="1" applyAlignment="1">
      <alignment horizontal="center" vertical="center" wrapText="1"/>
    </xf>
    <xf numFmtId="166" fontId="9" fillId="4" borderId="1" xfId="8" applyNumberFormat="1" applyFont="1" applyFill="1" applyBorder="1" applyAlignment="1">
      <alignment horizontal="left" vertical="center" wrapText="1"/>
    </xf>
    <xf numFmtId="166" fontId="9" fillId="4" borderId="1" xfId="8" applyNumberFormat="1" applyFont="1" applyFill="1" applyBorder="1" applyAlignment="1">
      <alignment horizontal="center" vertical="center" wrapText="1"/>
    </xf>
    <xf numFmtId="166" fontId="9" fillId="3" borderId="23" xfId="10" applyNumberFormat="1" applyFont="1" applyFill="1" applyBorder="1" applyAlignment="1">
      <alignment horizontal="center" vertical="center" wrapText="1"/>
    </xf>
    <xf numFmtId="166" fontId="9" fillId="3" borderId="10" xfId="8" applyNumberFormat="1" applyFont="1" applyFill="1" applyBorder="1" applyAlignment="1">
      <alignment horizontal="center" vertical="center" wrapText="1"/>
    </xf>
    <xf numFmtId="166" fontId="9" fillId="4" borderId="11" xfId="8" applyNumberFormat="1" applyFont="1" applyFill="1" applyBorder="1" applyAlignment="1">
      <alignment horizontal="center" vertical="center" wrapText="1"/>
    </xf>
    <xf numFmtId="166" fontId="9" fillId="4" borderId="10" xfId="8" applyNumberFormat="1" applyFont="1" applyFill="1" applyBorder="1" applyAlignment="1">
      <alignment horizontal="center" vertical="center" wrapText="1"/>
    </xf>
    <xf numFmtId="166" fontId="14" fillId="4" borderId="42" xfId="8" applyNumberFormat="1" applyFont="1" applyFill="1" applyBorder="1" applyAlignment="1">
      <alignment horizontal="center" vertical="center" wrapText="1"/>
    </xf>
    <xf numFmtId="166" fontId="14" fillId="4" borderId="41"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6"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43" fontId="14" fillId="3" borderId="43" xfId="13" applyFont="1" applyFill="1" applyBorder="1" applyAlignment="1">
      <alignment horizontal="center" vertical="center" wrapText="1"/>
    </xf>
    <xf numFmtId="166" fontId="14" fillId="0" borderId="44" xfId="13" applyNumberFormat="1" applyFont="1" applyFill="1" applyBorder="1" applyAlignment="1">
      <alignment horizontal="center" vertical="center" wrapText="1"/>
    </xf>
    <xf numFmtId="166" fontId="14" fillId="4" borderId="38"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0" xfId="0" applyAlignment="1">
      <alignment horizontal="left" vertical="top" wrapText="1"/>
    </xf>
    <xf numFmtId="0" fontId="0" fillId="0" borderId="0" xfId="0" applyFont="1" applyAlignment="1">
      <alignment horizontal="left" vertical="top" wrapText="1"/>
    </xf>
    <xf numFmtId="0" fontId="7" fillId="6"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6" fillId="0" borderId="0" xfId="0" applyFont="1" applyBorder="1" applyAlignment="1" applyProtection="1">
      <alignment horizontal="left" vertical="center" wrapText="1"/>
      <protection locked="0"/>
    </xf>
    <xf numFmtId="165" fontId="6" fillId="0" borderId="0" xfId="0" applyNumberFormat="1"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6" fillId="0" borderId="0"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5" fontId="6" fillId="0" borderId="0" xfId="0" applyNumberFormat="1" applyFont="1" applyBorder="1" applyAlignment="1" applyProtection="1">
      <alignment horizontal="left" vertical="center" wrapText="1"/>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6" fillId="7"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2" fillId="0" borderId="1" xfId="8" applyFont="1" applyBorder="1" applyAlignment="1">
      <alignment horizontal="center" vertical="center"/>
    </xf>
    <xf numFmtId="0" fontId="13" fillId="0" borderId="2" xfId="8" applyFont="1" applyBorder="1" applyAlignment="1">
      <alignment horizontal="center" vertical="center"/>
    </xf>
    <xf numFmtId="0" fontId="13" fillId="0" borderId="3" xfId="8" applyFont="1" applyBorder="1" applyAlignment="1">
      <alignment horizontal="center" vertical="center"/>
    </xf>
    <xf numFmtId="0" fontId="13" fillId="0" borderId="4"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9" fillId="0" borderId="2"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9" fillId="0" borderId="25" xfId="8" applyFont="1" applyBorder="1" applyAlignment="1">
      <alignment horizontal="center" vertical="center"/>
    </xf>
    <xf numFmtId="0" fontId="9" fillId="0" borderId="1" xfId="8" applyFont="1" applyBorder="1" applyAlignment="1">
      <alignment horizontal="center" vertical="center"/>
    </xf>
    <xf numFmtId="0" fontId="12" fillId="4" borderId="9" xfId="11" applyFont="1" applyFill="1" applyBorder="1" applyAlignment="1">
      <alignment horizontal="center" vertical="center"/>
    </xf>
    <xf numFmtId="0" fontId="13" fillId="4" borderId="1" xfId="11" applyFont="1" applyFill="1" applyBorder="1" applyAlignment="1">
      <alignment horizontal="center" vertical="center"/>
    </xf>
    <xf numFmtId="167" fontId="14" fillId="3" borderId="2" xfId="11" applyNumberFormat="1" applyFont="1" applyFill="1" applyBorder="1" applyAlignment="1">
      <alignment horizontal="center" vertical="center"/>
    </xf>
    <xf numFmtId="167" fontId="14" fillId="3" borderId="4" xfId="11" applyNumberFormat="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7"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7"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7" borderId="2" xfId="11" applyFont="1" applyFill="1" applyBorder="1" applyAlignment="1">
      <alignment horizontal="center" vertical="center"/>
    </xf>
    <xf numFmtId="0" fontId="16" fillId="7" borderId="3" xfId="11" applyFont="1" applyFill="1" applyBorder="1" applyAlignment="1">
      <alignment horizontal="center" vertical="center"/>
    </xf>
    <xf numFmtId="0" fontId="16" fillId="7"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7"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xf numFmtId="0" fontId="0" fillId="0" borderId="45" xfId="0" applyBorder="1" applyProtection="1"/>
    <xf numFmtId="0" fontId="0" fillId="0" borderId="46" xfId="0" applyBorder="1" applyProtection="1"/>
    <xf numFmtId="0" fontId="0" fillId="0" borderId="47" xfId="0" applyBorder="1" applyProtection="1"/>
    <xf numFmtId="0" fontId="0" fillId="0" borderId="48" xfId="0" applyBorder="1" applyProtection="1"/>
    <xf numFmtId="0" fontId="0" fillId="0" borderId="49" xfId="0" applyBorder="1" applyProtection="1"/>
    <xf numFmtId="0" fontId="6" fillId="0" borderId="48" xfId="0" applyFont="1" applyBorder="1" applyProtection="1"/>
    <xf numFmtId="0" fontId="6" fillId="0" borderId="49" xfId="0" applyFont="1" applyBorder="1" applyProtection="1"/>
    <xf numFmtId="0" fontId="6" fillId="0" borderId="48" xfId="0" applyFont="1" applyBorder="1" applyAlignment="1" applyProtection="1">
      <alignment horizontal="center"/>
    </xf>
    <xf numFmtId="0" fontId="6" fillId="0" borderId="49" xfId="0" applyFont="1" applyBorder="1" applyAlignment="1" applyProtection="1">
      <alignment horizontal="center"/>
    </xf>
    <xf numFmtId="0" fontId="6" fillId="0" borderId="50" xfId="0" applyFont="1" applyBorder="1" applyProtection="1"/>
    <xf numFmtId="0" fontId="6" fillId="0" borderId="51" xfId="0" applyFont="1" applyBorder="1" applyProtection="1"/>
    <xf numFmtId="0" fontId="6" fillId="0" borderId="52" xfId="0" applyFont="1" applyBorder="1" applyProtection="1"/>
  </cellXfs>
  <cellStyles count="17">
    <cellStyle name="Moeda 2" xfId="6"/>
    <cellStyle name="Moeda 3" xfId="2"/>
    <cellStyle name="Moeda 3 2" xfId="15"/>
    <cellStyle name="Normal" xfId="0" builtinId="0"/>
    <cellStyle name="Normal 10" xfId="12"/>
    <cellStyle name="Normal 2" xfId="4"/>
    <cellStyle name="Normal 2 2" xfId="11"/>
    <cellStyle name="Normal 2 3" xfId="5"/>
    <cellStyle name="Normal 3" xfId="8"/>
    <cellStyle name="Normal 3 2" xfId="16"/>
    <cellStyle name="Porcentagem 2" xfId="9"/>
    <cellStyle name="Porcentagem 2 2" xfId="14"/>
    <cellStyle name="Vírgula" xfId="7" builtinId="3"/>
    <cellStyle name="Vírgula 2" xfId="3"/>
    <cellStyle name="Vírgula 2 3" xfId="13"/>
    <cellStyle name="Vírgula 3" xfId="1"/>
    <cellStyle name="Vírgula 4" xfId="10"/>
  </cellStyles>
  <dxfs count="5">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66"/>
  <sheetViews>
    <sheetView showGridLines="0" tabSelected="1" zoomScaleNormal="100" workbookViewId="0">
      <selection activeCell="B2" sqref="B2:Y2"/>
    </sheetView>
  </sheetViews>
  <sheetFormatPr defaultColWidth="0" defaultRowHeight="15" zeroHeight="1" x14ac:dyDescent="0.25"/>
  <cols>
    <col min="1" max="1" width="1.7109375" style="211" customWidth="1"/>
    <col min="2" max="25" width="3.7109375" style="211" customWidth="1"/>
    <col min="26" max="26" width="1.7109375" style="211" customWidth="1"/>
    <col min="27" max="16384" width="3.7109375" style="211" hidden="1"/>
  </cols>
  <sheetData>
    <row r="1" spans="2:25" ht="9.9499999999999993" customHeight="1" x14ac:dyDescent="0.25"/>
    <row r="2" spans="2:25" s="212" customFormat="1" ht="30" customHeight="1" x14ac:dyDescent="0.25">
      <c r="B2" s="265" t="s">
        <v>1089</v>
      </c>
      <c r="C2" s="265"/>
      <c r="D2" s="265"/>
      <c r="E2" s="265"/>
      <c r="F2" s="265"/>
      <c r="G2" s="265"/>
      <c r="H2" s="265"/>
      <c r="I2" s="265"/>
      <c r="J2" s="265"/>
      <c r="K2" s="265"/>
      <c r="L2" s="265"/>
      <c r="M2" s="265"/>
      <c r="N2" s="265"/>
      <c r="O2" s="265"/>
      <c r="P2" s="265"/>
      <c r="Q2" s="265"/>
      <c r="R2" s="265"/>
      <c r="S2" s="265"/>
      <c r="T2" s="265"/>
      <c r="U2" s="265"/>
      <c r="V2" s="265"/>
      <c r="W2" s="265"/>
      <c r="X2" s="265"/>
      <c r="Y2" s="265"/>
    </row>
    <row r="3" spans="2:25" s="212" customFormat="1" x14ac:dyDescent="0.25">
      <c r="B3" s="258"/>
      <c r="C3" s="258"/>
      <c r="D3" s="258"/>
      <c r="E3" s="258"/>
      <c r="F3" s="258"/>
      <c r="G3" s="258"/>
      <c r="H3" s="258"/>
      <c r="I3" s="258"/>
      <c r="J3" s="258"/>
      <c r="K3" s="258"/>
      <c r="L3" s="258"/>
      <c r="M3" s="258"/>
      <c r="N3" s="258"/>
      <c r="O3" s="258"/>
      <c r="P3" s="258"/>
      <c r="Q3" s="258"/>
      <c r="R3" s="258"/>
      <c r="S3" s="258"/>
      <c r="T3" s="258"/>
      <c r="U3" s="258"/>
      <c r="V3" s="258"/>
      <c r="W3" s="258"/>
      <c r="X3" s="258"/>
      <c r="Y3" s="258"/>
    </row>
    <row r="4" spans="2:25" s="212" customFormat="1" x14ac:dyDescent="0.25">
      <c r="B4" s="263" t="s">
        <v>1066</v>
      </c>
      <c r="C4" s="263"/>
      <c r="D4" s="263"/>
      <c r="E4" s="263"/>
      <c r="F4" s="263"/>
      <c r="G4" s="263"/>
      <c r="H4" s="263"/>
      <c r="I4" s="263"/>
      <c r="J4" s="263"/>
      <c r="K4" s="263"/>
      <c r="L4" s="263"/>
      <c r="M4" s="263"/>
      <c r="N4" s="263"/>
      <c r="O4" s="263"/>
      <c r="P4" s="263"/>
      <c r="Q4" s="263"/>
      <c r="R4" s="263"/>
      <c r="S4" s="263"/>
      <c r="T4" s="263"/>
      <c r="U4" s="263"/>
      <c r="V4" s="263"/>
      <c r="W4" s="263"/>
      <c r="X4" s="263"/>
      <c r="Y4" s="263"/>
    </row>
    <row r="5" spans="2:25" s="212" customFormat="1" x14ac:dyDescent="0.25">
      <c r="B5" s="263" t="s">
        <v>1107</v>
      </c>
      <c r="C5" s="263"/>
      <c r="D5" s="263"/>
      <c r="E5" s="263"/>
      <c r="F5" s="263"/>
      <c r="G5" s="263"/>
      <c r="H5" s="263"/>
      <c r="I5" s="263"/>
      <c r="J5" s="263"/>
      <c r="K5" s="263"/>
      <c r="L5" s="263"/>
      <c r="M5" s="263"/>
      <c r="N5" s="263"/>
      <c r="O5" s="263"/>
      <c r="P5" s="263"/>
      <c r="Q5" s="263"/>
      <c r="R5" s="263"/>
      <c r="S5" s="263"/>
      <c r="T5" s="263"/>
      <c r="U5" s="263"/>
      <c r="V5" s="263"/>
      <c r="W5" s="263"/>
      <c r="X5" s="263"/>
      <c r="Y5" s="263"/>
    </row>
    <row r="6" spans="2:25" s="212" customFormat="1" ht="15" customHeight="1" x14ac:dyDescent="0.25">
      <c r="B6" s="263" t="s">
        <v>1067</v>
      </c>
      <c r="C6" s="263"/>
      <c r="D6" s="263"/>
      <c r="E6" s="263"/>
      <c r="F6" s="263"/>
      <c r="G6" s="263"/>
      <c r="H6" s="263"/>
      <c r="I6" s="263"/>
      <c r="J6" s="263"/>
      <c r="K6" s="263"/>
      <c r="L6" s="263"/>
      <c r="M6" s="263"/>
      <c r="N6" s="263"/>
      <c r="O6" s="263"/>
      <c r="P6" s="263"/>
      <c r="Q6" s="263"/>
      <c r="R6" s="263"/>
      <c r="S6" s="263"/>
      <c r="T6" s="263"/>
      <c r="U6" s="263"/>
      <c r="V6" s="263"/>
      <c r="W6" s="263"/>
      <c r="X6" s="263"/>
      <c r="Y6" s="263"/>
    </row>
    <row r="7" spans="2:25" s="212" customFormat="1" ht="30" customHeight="1" x14ac:dyDescent="0.25">
      <c r="B7" s="263" t="s">
        <v>1108</v>
      </c>
      <c r="C7" s="263"/>
      <c r="D7" s="263"/>
      <c r="E7" s="263"/>
      <c r="F7" s="263"/>
      <c r="G7" s="263"/>
      <c r="H7" s="263"/>
      <c r="I7" s="263"/>
      <c r="J7" s="263"/>
      <c r="K7" s="263"/>
      <c r="L7" s="263"/>
      <c r="M7" s="263"/>
      <c r="N7" s="263"/>
      <c r="O7" s="263"/>
      <c r="P7" s="263"/>
      <c r="Q7" s="263"/>
      <c r="R7" s="263"/>
      <c r="S7" s="263"/>
      <c r="T7" s="263"/>
      <c r="U7" s="263"/>
      <c r="V7" s="263"/>
      <c r="W7" s="263"/>
      <c r="X7" s="263"/>
      <c r="Y7" s="263"/>
    </row>
    <row r="8" spans="2:25" x14ac:dyDescent="0.25">
      <c r="B8" s="258"/>
      <c r="C8" s="258"/>
      <c r="D8" s="258"/>
      <c r="E8" s="258"/>
      <c r="F8" s="258"/>
      <c r="G8" s="258"/>
      <c r="H8" s="258"/>
      <c r="I8" s="258"/>
      <c r="J8" s="258"/>
      <c r="K8" s="258"/>
      <c r="L8" s="258"/>
      <c r="M8" s="258"/>
      <c r="N8" s="258"/>
      <c r="O8" s="258"/>
      <c r="P8" s="258"/>
      <c r="Q8" s="258"/>
      <c r="R8" s="258"/>
      <c r="S8" s="258"/>
      <c r="T8" s="258"/>
      <c r="U8" s="258"/>
      <c r="V8" s="258"/>
      <c r="W8" s="258"/>
      <c r="X8" s="258"/>
      <c r="Y8" s="258"/>
    </row>
    <row r="9" spans="2:25" ht="15.75" x14ac:dyDescent="0.25">
      <c r="B9" s="260" t="s">
        <v>1092</v>
      </c>
      <c r="C9" s="260"/>
      <c r="D9" s="260"/>
      <c r="E9" s="260"/>
      <c r="F9" s="260"/>
      <c r="G9" s="260"/>
      <c r="H9" s="260"/>
      <c r="I9" s="260"/>
      <c r="J9" s="260"/>
      <c r="K9" s="260"/>
      <c r="L9" s="260"/>
      <c r="M9" s="260"/>
      <c r="N9" s="260"/>
      <c r="O9" s="260"/>
      <c r="P9" s="260"/>
      <c r="Q9" s="260"/>
      <c r="R9" s="260"/>
      <c r="S9" s="260"/>
      <c r="T9" s="260"/>
      <c r="U9" s="260"/>
      <c r="V9" s="260"/>
      <c r="W9" s="260"/>
      <c r="X9" s="260"/>
      <c r="Y9" s="260"/>
    </row>
    <row r="10" spans="2:25" x14ac:dyDescent="0.25">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row>
    <row r="11" spans="2:25" ht="30" customHeight="1" x14ac:dyDescent="0.25">
      <c r="B11" s="259" t="s">
        <v>1093</v>
      </c>
      <c r="C11" s="264"/>
      <c r="D11" s="264"/>
      <c r="E11" s="264"/>
      <c r="F11" s="264"/>
      <c r="G11" s="264"/>
      <c r="H11" s="264"/>
      <c r="I11" s="264"/>
      <c r="J11" s="264"/>
      <c r="K11" s="264"/>
      <c r="L11" s="264"/>
      <c r="M11" s="264"/>
      <c r="N11" s="264"/>
      <c r="O11" s="264"/>
      <c r="P11" s="264"/>
      <c r="Q11" s="264"/>
      <c r="R11" s="264"/>
      <c r="S11" s="264"/>
      <c r="T11" s="264"/>
      <c r="U11" s="264"/>
      <c r="V11" s="264"/>
      <c r="W11" s="264"/>
      <c r="X11" s="264"/>
      <c r="Y11" s="264"/>
    </row>
    <row r="12" spans="2:25" ht="15" customHeight="1" x14ac:dyDescent="0.25">
      <c r="B12" s="259" t="s">
        <v>1094</v>
      </c>
      <c r="C12" s="259"/>
      <c r="D12" s="259"/>
      <c r="E12" s="259"/>
      <c r="F12" s="259"/>
      <c r="G12" s="259"/>
      <c r="H12" s="259"/>
      <c r="I12" s="259"/>
      <c r="J12" s="259"/>
      <c r="K12" s="259"/>
      <c r="L12" s="259"/>
      <c r="M12" s="259"/>
      <c r="N12" s="259"/>
      <c r="O12" s="259"/>
      <c r="P12" s="259"/>
      <c r="Q12" s="259"/>
      <c r="R12" s="259"/>
      <c r="S12" s="259"/>
      <c r="T12" s="259"/>
      <c r="U12" s="259"/>
      <c r="V12" s="259"/>
      <c r="W12" s="259"/>
      <c r="X12" s="259"/>
      <c r="Y12" s="259"/>
    </row>
    <row r="13" spans="2:25" x14ac:dyDescent="0.25">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row>
    <row r="14" spans="2:25" ht="15.75" x14ac:dyDescent="0.25">
      <c r="B14" s="260" t="s">
        <v>1090</v>
      </c>
      <c r="C14" s="260"/>
      <c r="D14" s="260"/>
      <c r="E14" s="260"/>
      <c r="F14" s="260"/>
      <c r="G14" s="260"/>
      <c r="H14" s="260"/>
      <c r="I14" s="260"/>
      <c r="J14" s="260"/>
      <c r="K14" s="260"/>
      <c r="L14" s="260"/>
      <c r="M14" s="260"/>
      <c r="N14" s="260"/>
      <c r="O14" s="260"/>
      <c r="P14" s="260"/>
      <c r="Q14" s="260"/>
      <c r="R14" s="260"/>
      <c r="S14" s="260"/>
      <c r="T14" s="260"/>
      <c r="U14" s="260"/>
      <c r="V14" s="260"/>
      <c r="W14" s="260"/>
      <c r="X14" s="260"/>
      <c r="Y14" s="260"/>
    </row>
    <row r="15" spans="2:25" x14ac:dyDescent="0.25">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row>
    <row r="16" spans="2:25" ht="15" customHeight="1" x14ac:dyDescent="0.25">
      <c r="B16" s="259" t="s">
        <v>1109</v>
      </c>
      <c r="C16" s="259"/>
      <c r="D16" s="259"/>
      <c r="E16" s="259"/>
      <c r="F16" s="259"/>
      <c r="G16" s="259"/>
      <c r="H16" s="259"/>
      <c r="I16" s="259"/>
      <c r="J16" s="259"/>
      <c r="K16" s="259"/>
      <c r="L16" s="259"/>
      <c r="M16" s="259"/>
      <c r="N16" s="259"/>
      <c r="O16" s="259"/>
      <c r="P16" s="259"/>
      <c r="Q16" s="259"/>
      <c r="R16" s="259"/>
      <c r="S16" s="259"/>
      <c r="T16" s="259"/>
      <c r="U16" s="259"/>
      <c r="V16" s="259"/>
      <c r="W16" s="259"/>
      <c r="X16" s="259"/>
      <c r="Y16" s="259"/>
    </row>
    <row r="17" spans="2:25" ht="120" customHeight="1" x14ac:dyDescent="0.25">
      <c r="B17" s="259" t="s">
        <v>1110</v>
      </c>
      <c r="C17" s="259"/>
      <c r="D17" s="259"/>
      <c r="E17" s="259"/>
      <c r="F17" s="259"/>
      <c r="G17" s="259"/>
      <c r="H17" s="259"/>
      <c r="I17" s="259"/>
      <c r="J17" s="259"/>
      <c r="K17" s="259"/>
      <c r="L17" s="259"/>
      <c r="M17" s="259"/>
      <c r="N17" s="259"/>
      <c r="O17" s="259"/>
      <c r="P17" s="259"/>
      <c r="Q17" s="259"/>
      <c r="R17" s="259"/>
      <c r="S17" s="259"/>
      <c r="T17" s="259"/>
      <c r="U17" s="259"/>
      <c r="V17" s="259"/>
      <c r="W17" s="259"/>
      <c r="X17" s="259"/>
      <c r="Y17" s="259"/>
    </row>
    <row r="18" spans="2:25" x14ac:dyDescent="0.25">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row>
    <row r="19" spans="2:25" ht="15.75" x14ac:dyDescent="0.25">
      <c r="B19" s="260" t="s">
        <v>1068</v>
      </c>
      <c r="C19" s="260"/>
      <c r="D19" s="260"/>
      <c r="E19" s="260"/>
      <c r="F19" s="260"/>
      <c r="G19" s="260"/>
      <c r="H19" s="260"/>
      <c r="I19" s="260"/>
      <c r="J19" s="260"/>
      <c r="K19" s="260"/>
      <c r="L19" s="260"/>
      <c r="M19" s="260"/>
      <c r="N19" s="260"/>
      <c r="O19" s="260"/>
      <c r="P19" s="260"/>
      <c r="Q19" s="260"/>
      <c r="R19" s="260"/>
      <c r="S19" s="260"/>
      <c r="T19" s="260"/>
      <c r="U19" s="260"/>
      <c r="V19" s="260"/>
      <c r="W19" s="260"/>
      <c r="X19" s="260"/>
      <c r="Y19" s="260"/>
    </row>
    <row r="20" spans="2:25" x14ac:dyDescent="0.25">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row>
    <row r="21" spans="2:25" ht="15" customHeight="1" x14ac:dyDescent="0.25">
      <c r="B21" s="259" t="s">
        <v>1069</v>
      </c>
      <c r="C21" s="259"/>
      <c r="D21" s="259"/>
      <c r="E21" s="259"/>
      <c r="F21" s="259"/>
      <c r="G21" s="259"/>
      <c r="H21" s="259"/>
      <c r="I21" s="259"/>
      <c r="J21" s="259"/>
      <c r="K21" s="259"/>
      <c r="L21" s="259"/>
      <c r="M21" s="259"/>
      <c r="N21" s="259"/>
      <c r="O21" s="259"/>
      <c r="P21" s="259"/>
      <c r="Q21" s="259"/>
      <c r="R21" s="259"/>
      <c r="S21" s="259"/>
      <c r="T21" s="259"/>
      <c r="U21" s="259"/>
      <c r="V21" s="259"/>
      <c r="W21" s="259"/>
      <c r="X21" s="259"/>
      <c r="Y21" s="259"/>
    </row>
    <row r="22" spans="2:25" ht="15" customHeight="1" x14ac:dyDescent="0.25">
      <c r="B22" s="259" t="s">
        <v>1111</v>
      </c>
      <c r="C22" s="259"/>
      <c r="D22" s="259"/>
      <c r="E22" s="259"/>
      <c r="F22" s="259"/>
      <c r="G22" s="259"/>
      <c r="H22" s="259"/>
      <c r="I22" s="259"/>
      <c r="J22" s="259"/>
      <c r="K22" s="259"/>
      <c r="L22" s="259"/>
      <c r="M22" s="259"/>
      <c r="N22" s="259"/>
      <c r="O22" s="259"/>
      <c r="P22" s="259"/>
      <c r="Q22" s="259"/>
      <c r="R22" s="259"/>
      <c r="S22" s="259"/>
      <c r="T22" s="259"/>
      <c r="U22" s="259"/>
      <c r="V22" s="259"/>
      <c r="W22" s="259"/>
      <c r="X22" s="259"/>
      <c r="Y22" s="259"/>
    </row>
    <row r="23" spans="2:25" ht="15" customHeight="1" x14ac:dyDescent="0.25">
      <c r="B23" s="259" t="s">
        <v>1091</v>
      </c>
      <c r="C23" s="259"/>
      <c r="D23" s="259"/>
      <c r="E23" s="259"/>
      <c r="F23" s="259"/>
      <c r="G23" s="259"/>
      <c r="H23" s="259"/>
      <c r="I23" s="259"/>
      <c r="J23" s="259"/>
      <c r="K23" s="259"/>
      <c r="L23" s="259"/>
      <c r="M23" s="259"/>
      <c r="N23" s="259"/>
      <c r="O23" s="259"/>
      <c r="P23" s="259"/>
      <c r="Q23" s="259"/>
      <c r="R23" s="259"/>
      <c r="S23" s="259"/>
      <c r="T23" s="259"/>
      <c r="U23" s="259"/>
      <c r="V23" s="259"/>
      <c r="W23" s="259"/>
      <c r="X23" s="259"/>
      <c r="Y23" s="259"/>
    </row>
    <row r="24" spans="2:25" ht="15" customHeight="1" x14ac:dyDescent="0.25">
      <c r="B24" s="259" t="s">
        <v>1112</v>
      </c>
      <c r="C24" s="259"/>
      <c r="D24" s="259"/>
      <c r="E24" s="259"/>
      <c r="F24" s="259"/>
      <c r="G24" s="259"/>
      <c r="H24" s="259"/>
      <c r="I24" s="259"/>
      <c r="J24" s="259"/>
      <c r="K24" s="259"/>
      <c r="L24" s="259"/>
      <c r="M24" s="259"/>
      <c r="N24" s="259"/>
      <c r="O24" s="259"/>
      <c r="P24" s="259"/>
      <c r="Q24" s="259"/>
      <c r="R24" s="259"/>
      <c r="S24" s="259"/>
      <c r="T24" s="259"/>
      <c r="U24" s="259"/>
      <c r="V24" s="259"/>
      <c r="W24" s="259"/>
      <c r="X24" s="259"/>
      <c r="Y24" s="259"/>
    </row>
    <row r="25" spans="2:25" ht="15" customHeight="1" x14ac:dyDescent="0.25">
      <c r="B25" s="259" t="s">
        <v>1095</v>
      </c>
      <c r="C25" s="259"/>
      <c r="D25" s="259"/>
      <c r="E25" s="259"/>
      <c r="F25" s="259"/>
      <c r="G25" s="259"/>
      <c r="H25" s="259"/>
      <c r="I25" s="259"/>
      <c r="J25" s="259"/>
      <c r="K25" s="259"/>
      <c r="L25" s="259"/>
      <c r="M25" s="259"/>
      <c r="N25" s="259"/>
      <c r="O25" s="259"/>
      <c r="P25" s="259"/>
      <c r="Q25" s="259"/>
      <c r="R25" s="259"/>
      <c r="S25" s="259"/>
      <c r="T25" s="259"/>
      <c r="U25" s="259"/>
      <c r="V25" s="259"/>
      <c r="W25" s="259"/>
      <c r="X25" s="259"/>
      <c r="Y25" s="259"/>
    </row>
    <row r="26" spans="2:25" ht="30" customHeight="1" x14ac:dyDescent="0.25">
      <c r="B26" s="259" t="s">
        <v>1114</v>
      </c>
      <c r="C26" s="259"/>
      <c r="D26" s="259"/>
      <c r="E26" s="259"/>
      <c r="F26" s="259"/>
      <c r="G26" s="259"/>
      <c r="H26" s="259"/>
      <c r="I26" s="259"/>
      <c r="J26" s="259"/>
      <c r="K26" s="259"/>
      <c r="L26" s="259"/>
      <c r="M26" s="259"/>
      <c r="N26" s="259"/>
      <c r="O26" s="259"/>
      <c r="P26" s="259"/>
      <c r="Q26" s="259"/>
      <c r="R26" s="259"/>
      <c r="S26" s="259"/>
      <c r="T26" s="259"/>
      <c r="U26" s="259"/>
      <c r="V26" s="259"/>
      <c r="W26" s="259"/>
      <c r="X26" s="259"/>
      <c r="Y26" s="259"/>
    </row>
    <row r="27" spans="2:25" ht="30" customHeight="1" x14ac:dyDescent="0.25">
      <c r="B27" s="259" t="s">
        <v>1096</v>
      </c>
      <c r="C27" s="259"/>
      <c r="D27" s="259"/>
      <c r="E27" s="259"/>
      <c r="F27" s="259"/>
      <c r="G27" s="259"/>
      <c r="H27" s="259"/>
      <c r="I27" s="259"/>
      <c r="J27" s="259"/>
      <c r="K27" s="259"/>
      <c r="L27" s="259"/>
      <c r="M27" s="259"/>
      <c r="N27" s="259"/>
      <c r="O27" s="259"/>
      <c r="P27" s="259"/>
      <c r="Q27" s="259"/>
      <c r="R27" s="259"/>
      <c r="S27" s="259"/>
      <c r="T27" s="259"/>
      <c r="U27" s="259"/>
      <c r="V27" s="259"/>
      <c r="W27" s="259"/>
      <c r="X27" s="259"/>
      <c r="Y27" s="259"/>
    </row>
    <row r="28" spans="2:25" ht="30" customHeight="1" x14ac:dyDescent="0.25">
      <c r="B28" s="259" t="s">
        <v>1115</v>
      </c>
      <c r="C28" s="259"/>
      <c r="D28" s="259"/>
      <c r="E28" s="259"/>
      <c r="F28" s="259"/>
      <c r="G28" s="259"/>
      <c r="H28" s="259"/>
      <c r="I28" s="259"/>
      <c r="J28" s="259"/>
      <c r="K28" s="259"/>
      <c r="L28" s="259"/>
      <c r="M28" s="259"/>
      <c r="N28" s="259"/>
      <c r="O28" s="259"/>
      <c r="P28" s="259"/>
      <c r="Q28" s="259"/>
      <c r="R28" s="259"/>
      <c r="S28" s="259"/>
      <c r="T28" s="259"/>
      <c r="U28" s="259"/>
      <c r="V28" s="259"/>
      <c r="W28" s="259"/>
      <c r="X28" s="259"/>
      <c r="Y28" s="259"/>
    </row>
    <row r="29" spans="2:25" ht="15" customHeight="1" x14ac:dyDescent="0.25">
      <c r="B29" s="259" t="s">
        <v>1097</v>
      </c>
      <c r="C29" s="259"/>
      <c r="D29" s="259"/>
      <c r="E29" s="259"/>
      <c r="F29" s="259"/>
      <c r="G29" s="259"/>
      <c r="H29" s="259"/>
      <c r="I29" s="259"/>
      <c r="J29" s="259"/>
      <c r="K29" s="259"/>
      <c r="L29" s="259"/>
      <c r="M29" s="259"/>
      <c r="N29" s="259"/>
      <c r="O29" s="259"/>
      <c r="P29" s="259"/>
      <c r="Q29" s="259"/>
      <c r="R29" s="259"/>
      <c r="S29" s="259"/>
      <c r="T29" s="259"/>
      <c r="U29" s="259"/>
      <c r="V29" s="259"/>
      <c r="W29" s="259"/>
      <c r="X29" s="259"/>
      <c r="Y29" s="259"/>
    </row>
    <row r="30" spans="2:25" ht="15" customHeight="1" x14ac:dyDescent="0.25">
      <c r="B30" s="259" t="s">
        <v>1098</v>
      </c>
      <c r="C30" s="259"/>
      <c r="D30" s="259"/>
      <c r="E30" s="259"/>
      <c r="F30" s="259"/>
      <c r="G30" s="259"/>
      <c r="H30" s="259"/>
      <c r="I30" s="259"/>
      <c r="J30" s="259"/>
      <c r="K30" s="259"/>
      <c r="L30" s="259"/>
      <c r="M30" s="259"/>
      <c r="N30" s="259"/>
      <c r="O30" s="259"/>
      <c r="P30" s="259"/>
      <c r="Q30" s="259"/>
      <c r="R30" s="259"/>
      <c r="S30" s="259"/>
      <c r="T30" s="259"/>
      <c r="U30" s="259"/>
      <c r="V30" s="259"/>
      <c r="W30" s="259"/>
      <c r="X30" s="259"/>
      <c r="Y30" s="259"/>
    </row>
    <row r="31" spans="2:25" ht="15" customHeight="1" x14ac:dyDescent="0.25">
      <c r="B31" s="259" t="s">
        <v>1099</v>
      </c>
      <c r="C31" s="259"/>
      <c r="D31" s="259"/>
      <c r="E31" s="259"/>
      <c r="F31" s="259"/>
      <c r="G31" s="259"/>
      <c r="H31" s="259"/>
      <c r="I31" s="259"/>
      <c r="J31" s="259"/>
      <c r="K31" s="259"/>
      <c r="L31" s="259"/>
      <c r="M31" s="259"/>
      <c r="N31" s="259"/>
      <c r="O31" s="259"/>
      <c r="P31" s="259"/>
      <c r="Q31" s="259"/>
      <c r="R31" s="259"/>
      <c r="S31" s="259"/>
      <c r="T31" s="259"/>
      <c r="U31" s="259"/>
      <c r="V31" s="259"/>
      <c r="W31" s="259"/>
      <c r="X31" s="259"/>
      <c r="Y31" s="259"/>
    </row>
    <row r="32" spans="2:25" ht="30" customHeight="1" x14ac:dyDescent="0.25">
      <c r="B32" s="259" t="s">
        <v>1100</v>
      </c>
      <c r="C32" s="259"/>
      <c r="D32" s="259"/>
      <c r="E32" s="259"/>
      <c r="F32" s="259"/>
      <c r="G32" s="259"/>
      <c r="H32" s="259"/>
      <c r="I32" s="259"/>
      <c r="J32" s="259"/>
      <c r="K32" s="259"/>
      <c r="L32" s="259"/>
      <c r="M32" s="259"/>
      <c r="N32" s="259"/>
      <c r="O32" s="259"/>
      <c r="P32" s="259"/>
      <c r="Q32" s="259"/>
      <c r="R32" s="259"/>
      <c r="S32" s="259"/>
      <c r="T32" s="259"/>
      <c r="U32" s="259"/>
      <c r="V32" s="259"/>
      <c r="W32" s="259"/>
      <c r="X32" s="259"/>
      <c r="Y32" s="259"/>
    </row>
    <row r="33" spans="2:25" ht="15" customHeight="1" x14ac:dyDescent="0.25">
      <c r="B33" s="259" t="s">
        <v>1101</v>
      </c>
      <c r="C33" s="259"/>
      <c r="D33" s="259"/>
      <c r="E33" s="259"/>
      <c r="F33" s="259"/>
      <c r="G33" s="259"/>
      <c r="H33" s="259"/>
      <c r="I33" s="259"/>
      <c r="J33" s="259"/>
      <c r="K33" s="259"/>
      <c r="L33" s="259"/>
      <c r="M33" s="259"/>
      <c r="N33" s="259"/>
      <c r="O33" s="259"/>
      <c r="P33" s="259"/>
      <c r="Q33" s="259"/>
      <c r="R33" s="259"/>
      <c r="S33" s="259"/>
      <c r="T33" s="259"/>
      <c r="U33" s="259"/>
      <c r="V33" s="259"/>
      <c r="W33" s="259"/>
      <c r="X33" s="259"/>
      <c r="Y33" s="259"/>
    </row>
    <row r="34" spans="2:25" ht="15" customHeight="1" x14ac:dyDescent="0.25">
      <c r="B34" s="259" t="s">
        <v>1102</v>
      </c>
      <c r="C34" s="259"/>
      <c r="D34" s="259"/>
      <c r="E34" s="259"/>
      <c r="F34" s="259"/>
      <c r="G34" s="259"/>
      <c r="H34" s="259"/>
      <c r="I34" s="259"/>
      <c r="J34" s="259"/>
      <c r="K34" s="259"/>
      <c r="L34" s="259"/>
      <c r="M34" s="259"/>
      <c r="N34" s="259"/>
      <c r="O34" s="259"/>
      <c r="P34" s="259"/>
      <c r="Q34" s="259"/>
      <c r="R34" s="259"/>
      <c r="S34" s="259"/>
      <c r="T34" s="259"/>
      <c r="U34" s="259"/>
      <c r="V34" s="259"/>
      <c r="W34" s="259"/>
      <c r="X34" s="259"/>
      <c r="Y34" s="259"/>
    </row>
    <row r="35" spans="2:25" ht="15" customHeight="1" x14ac:dyDescent="0.25">
      <c r="B35" s="259" t="s">
        <v>1103</v>
      </c>
      <c r="C35" s="259"/>
      <c r="D35" s="259"/>
      <c r="E35" s="259"/>
      <c r="F35" s="259"/>
      <c r="G35" s="259"/>
      <c r="H35" s="259"/>
      <c r="I35" s="259"/>
      <c r="J35" s="259"/>
      <c r="K35" s="259"/>
      <c r="L35" s="259"/>
      <c r="M35" s="259"/>
      <c r="N35" s="259"/>
      <c r="O35" s="259"/>
      <c r="P35" s="259"/>
      <c r="Q35" s="259"/>
      <c r="R35" s="259"/>
      <c r="S35" s="259"/>
      <c r="T35" s="259"/>
      <c r="U35" s="259"/>
      <c r="V35" s="259"/>
      <c r="W35" s="259"/>
      <c r="X35" s="259"/>
      <c r="Y35" s="259"/>
    </row>
    <row r="36" spans="2:25" ht="30" customHeight="1" x14ac:dyDescent="0.25">
      <c r="B36" s="259" t="s">
        <v>1104</v>
      </c>
      <c r="C36" s="259"/>
      <c r="D36" s="259"/>
      <c r="E36" s="259"/>
      <c r="F36" s="259"/>
      <c r="G36" s="259"/>
      <c r="H36" s="259"/>
      <c r="I36" s="259"/>
      <c r="J36" s="259"/>
      <c r="K36" s="259"/>
      <c r="L36" s="259"/>
      <c r="M36" s="259"/>
      <c r="N36" s="259"/>
      <c r="O36" s="259"/>
      <c r="P36" s="259"/>
      <c r="Q36" s="259"/>
      <c r="R36" s="259"/>
      <c r="S36" s="259"/>
      <c r="T36" s="259"/>
      <c r="U36" s="259"/>
      <c r="V36" s="259"/>
      <c r="W36" s="259"/>
      <c r="X36" s="259"/>
      <c r="Y36" s="259"/>
    </row>
    <row r="37" spans="2:25" ht="30" customHeight="1" x14ac:dyDescent="0.25">
      <c r="B37" s="259" t="s">
        <v>1116</v>
      </c>
      <c r="C37" s="259"/>
      <c r="D37" s="259"/>
      <c r="E37" s="259"/>
      <c r="F37" s="259"/>
      <c r="G37" s="259"/>
      <c r="H37" s="259"/>
      <c r="I37" s="259"/>
      <c r="J37" s="259"/>
      <c r="K37" s="259"/>
      <c r="L37" s="259"/>
      <c r="M37" s="259"/>
      <c r="N37" s="259"/>
      <c r="O37" s="259"/>
      <c r="P37" s="259"/>
      <c r="Q37" s="259"/>
      <c r="R37" s="259"/>
      <c r="S37" s="259"/>
      <c r="T37" s="259"/>
      <c r="U37" s="259"/>
      <c r="V37" s="259"/>
      <c r="W37" s="259"/>
      <c r="X37" s="259"/>
      <c r="Y37" s="259"/>
    </row>
    <row r="38" spans="2:25" ht="15" customHeight="1" x14ac:dyDescent="0.25">
      <c r="B38" s="259" t="s">
        <v>1113</v>
      </c>
      <c r="C38" s="259"/>
      <c r="D38" s="259"/>
      <c r="E38" s="259"/>
      <c r="F38" s="259"/>
      <c r="G38" s="259"/>
      <c r="H38" s="259"/>
      <c r="I38" s="259"/>
      <c r="J38" s="259"/>
      <c r="K38" s="259"/>
      <c r="L38" s="259"/>
      <c r="M38" s="259"/>
      <c r="N38" s="259"/>
      <c r="O38" s="259"/>
      <c r="P38" s="259"/>
      <c r="Q38" s="259"/>
      <c r="R38" s="259"/>
      <c r="S38" s="259"/>
      <c r="T38" s="259"/>
      <c r="U38" s="259"/>
      <c r="V38" s="259"/>
      <c r="W38" s="259"/>
      <c r="X38" s="259"/>
      <c r="Y38" s="259"/>
    </row>
    <row r="39" spans="2:25" ht="15" customHeight="1" x14ac:dyDescent="0.25">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row>
    <row r="40" spans="2:25" ht="15" customHeight="1" x14ac:dyDescent="0.25">
      <c r="B40" s="260" t="s">
        <v>1070</v>
      </c>
      <c r="C40" s="260"/>
      <c r="D40" s="260"/>
      <c r="E40" s="260"/>
      <c r="F40" s="260"/>
      <c r="G40" s="260"/>
      <c r="H40" s="260"/>
      <c r="I40" s="260"/>
      <c r="J40" s="260"/>
      <c r="K40" s="260"/>
      <c r="L40" s="260"/>
      <c r="M40" s="260"/>
      <c r="N40" s="260"/>
      <c r="O40" s="260"/>
      <c r="P40" s="260"/>
      <c r="Q40" s="260"/>
      <c r="R40" s="260"/>
      <c r="S40" s="260"/>
      <c r="T40" s="260"/>
      <c r="U40" s="260"/>
      <c r="V40" s="260"/>
      <c r="W40" s="260"/>
      <c r="X40" s="260"/>
      <c r="Y40" s="260"/>
    </row>
    <row r="41" spans="2:25" x14ac:dyDescent="0.25">
      <c r="B41" s="261"/>
      <c r="C41" s="261"/>
      <c r="D41" s="261"/>
      <c r="E41" s="261"/>
      <c r="F41" s="261"/>
      <c r="G41" s="261"/>
      <c r="H41" s="261"/>
      <c r="I41" s="261"/>
      <c r="J41" s="261"/>
      <c r="K41" s="261"/>
      <c r="L41" s="261"/>
      <c r="M41" s="261"/>
      <c r="N41" s="261"/>
      <c r="O41" s="261"/>
      <c r="P41" s="261"/>
      <c r="Q41" s="261"/>
      <c r="R41" s="261"/>
      <c r="S41" s="261"/>
      <c r="T41" s="261"/>
      <c r="U41" s="261"/>
      <c r="V41" s="261"/>
      <c r="W41" s="261"/>
      <c r="X41" s="261"/>
      <c r="Y41" s="261"/>
    </row>
    <row r="42" spans="2:25" x14ac:dyDescent="0.25">
      <c r="B42" s="259" t="s">
        <v>1071</v>
      </c>
      <c r="C42" s="259"/>
      <c r="D42" s="259"/>
      <c r="E42" s="259"/>
      <c r="F42" s="259"/>
      <c r="G42" s="259"/>
      <c r="H42" s="259"/>
      <c r="I42" s="259"/>
      <c r="J42" s="259"/>
      <c r="K42" s="259"/>
      <c r="L42" s="259"/>
      <c r="M42" s="259"/>
      <c r="N42" s="259"/>
      <c r="O42" s="259"/>
      <c r="P42" s="259"/>
      <c r="Q42" s="259"/>
      <c r="R42" s="259"/>
      <c r="S42" s="259"/>
      <c r="T42" s="259"/>
      <c r="U42" s="259"/>
      <c r="V42" s="259"/>
      <c r="W42" s="259"/>
      <c r="X42" s="259"/>
      <c r="Y42" s="259"/>
    </row>
    <row r="43" spans="2:25" ht="15" customHeight="1" x14ac:dyDescent="0.25">
      <c r="B43" s="259" t="s">
        <v>1117</v>
      </c>
      <c r="C43" s="259"/>
      <c r="D43" s="259"/>
      <c r="E43" s="259"/>
      <c r="F43" s="259"/>
      <c r="G43" s="259"/>
      <c r="H43" s="259"/>
      <c r="I43" s="259"/>
      <c r="J43" s="259"/>
      <c r="K43" s="259"/>
      <c r="L43" s="259"/>
      <c r="M43" s="259"/>
      <c r="N43" s="259"/>
      <c r="O43" s="259"/>
      <c r="P43" s="259"/>
      <c r="Q43" s="259"/>
      <c r="R43" s="259"/>
      <c r="S43" s="259"/>
      <c r="T43" s="259"/>
      <c r="U43" s="259"/>
      <c r="V43" s="259"/>
      <c r="W43" s="259"/>
      <c r="X43" s="259"/>
      <c r="Y43" s="259"/>
    </row>
    <row r="44" spans="2:25" ht="15" customHeight="1" x14ac:dyDescent="0.25">
      <c r="B44" s="259" t="s">
        <v>1105</v>
      </c>
      <c r="C44" s="259"/>
      <c r="D44" s="259"/>
      <c r="E44" s="259"/>
      <c r="F44" s="259"/>
      <c r="G44" s="259"/>
      <c r="H44" s="259"/>
      <c r="I44" s="259"/>
      <c r="J44" s="259"/>
      <c r="K44" s="259"/>
      <c r="L44" s="259"/>
      <c r="M44" s="259"/>
      <c r="N44" s="259"/>
      <c r="O44" s="259"/>
      <c r="P44" s="259"/>
      <c r="Q44" s="259"/>
      <c r="R44" s="259"/>
      <c r="S44" s="259"/>
      <c r="T44" s="259"/>
      <c r="U44" s="259"/>
      <c r="V44" s="259"/>
      <c r="W44" s="259"/>
      <c r="X44" s="259"/>
      <c r="Y44" s="259"/>
    </row>
    <row r="45" spans="2:25" ht="15" customHeight="1" x14ac:dyDescent="0.25">
      <c r="B45" s="259" t="s">
        <v>1118</v>
      </c>
      <c r="C45" s="259"/>
      <c r="D45" s="259"/>
      <c r="E45" s="259"/>
      <c r="F45" s="259"/>
      <c r="G45" s="259"/>
      <c r="H45" s="259"/>
      <c r="I45" s="259"/>
      <c r="J45" s="259"/>
      <c r="K45" s="259"/>
      <c r="L45" s="259"/>
      <c r="M45" s="259"/>
      <c r="N45" s="259"/>
      <c r="O45" s="259"/>
      <c r="P45" s="259"/>
      <c r="Q45" s="259"/>
      <c r="R45" s="259"/>
      <c r="S45" s="259"/>
      <c r="T45" s="259"/>
      <c r="U45" s="259"/>
      <c r="V45" s="259"/>
      <c r="W45" s="259"/>
      <c r="X45" s="259"/>
      <c r="Y45" s="259"/>
    </row>
    <row r="46" spans="2:25" ht="30" customHeight="1" x14ac:dyDescent="0.25">
      <c r="B46" s="259" t="s">
        <v>1119</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row>
    <row r="47" spans="2:25" ht="30" customHeight="1" x14ac:dyDescent="0.25">
      <c r="B47" s="259" t="s">
        <v>1072</v>
      </c>
      <c r="C47" s="259"/>
      <c r="D47" s="259"/>
      <c r="E47" s="259"/>
      <c r="F47" s="259"/>
      <c r="G47" s="259"/>
      <c r="H47" s="259"/>
      <c r="I47" s="259"/>
      <c r="J47" s="259"/>
      <c r="K47" s="259"/>
      <c r="L47" s="259"/>
      <c r="M47" s="259"/>
      <c r="N47" s="259"/>
      <c r="O47" s="259"/>
      <c r="P47" s="259"/>
      <c r="Q47" s="259"/>
      <c r="R47" s="259"/>
      <c r="S47" s="259"/>
      <c r="T47" s="259"/>
      <c r="U47" s="259"/>
      <c r="V47" s="259"/>
      <c r="W47" s="259"/>
      <c r="X47" s="259"/>
      <c r="Y47" s="259"/>
    </row>
    <row r="48" spans="2:25" ht="15" customHeight="1" x14ac:dyDescent="0.25">
      <c r="B48" s="259" t="s">
        <v>1120</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row>
    <row r="49" spans="2:25" x14ac:dyDescent="0.25">
      <c r="B49" s="259"/>
      <c r="C49" s="259"/>
      <c r="D49" s="259"/>
      <c r="E49" s="259"/>
      <c r="F49" s="259"/>
      <c r="G49" s="259"/>
      <c r="H49" s="259"/>
      <c r="I49" s="259"/>
      <c r="J49" s="259"/>
      <c r="K49" s="259"/>
      <c r="L49" s="259"/>
      <c r="M49" s="259"/>
      <c r="N49" s="259"/>
      <c r="O49" s="259"/>
      <c r="P49" s="259"/>
      <c r="Q49" s="259"/>
      <c r="R49" s="259"/>
      <c r="S49" s="259"/>
      <c r="T49" s="259"/>
      <c r="U49" s="259"/>
      <c r="V49" s="259"/>
      <c r="W49" s="259"/>
      <c r="X49" s="259"/>
      <c r="Y49" s="259"/>
    </row>
    <row r="50" spans="2:25" ht="15.75" x14ac:dyDescent="0.25">
      <c r="B50" s="260" t="s">
        <v>1073</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row>
    <row r="51" spans="2:25" x14ac:dyDescent="0.25">
      <c r="B51" s="259"/>
      <c r="C51" s="259"/>
      <c r="D51" s="259"/>
      <c r="E51" s="259"/>
      <c r="F51" s="259"/>
      <c r="G51" s="259"/>
      <c r="H51" s="259"/>
      <c r="I51" s="259"/>
      <c r="J51" s="259"/>
      <c r="K51" s="259"/>
      <c r="L51" s="259"/>
      <c r="M51" s="259"/>
      <c r="N51" s="259"/>
      <c r="O51" s="259"/>
      <c r="P51" s="259"/>
      <c r="Q51" s="259"/>
      <c r="R51" s="259"/>
      <c r="S51" s="259"/>
      <c r="T51" s="259"/>
      <c r="U51" s="259"/>
      <c r="V51" s="259"/>
      <c r="W51" s="259"/>
      <c r="X51" s="259"/>
      <c r="Y51" s="259"/>
    </row>
    <row r="52" spans="2:25" ht="15" customHeight="1" x14ac:dyDescent="0.25">
      <c r="B52" s="259" t="s">
        <v>1124</v>
      </c>
      <c r="C52" s="259"/>
      <c r="D52" s="259"/>
      <c r="E52" s="259"/>
      <c r="F52" s="259"/>
      <c r="G52" s="259"/>
      <c r="H52" s="259"/>
      <c r="I52" s="259"/>
      <c r="J52" s="259"/>
      <c r="K52" s="259"/>
      <c r="L52" s="259"/>
      <c r="M52" s="259"/>
      <c r="N52" s="259"/>
      <c r="O52" s="259"/>
      <c r="P52" s="259"/>
      <c r="Q52" s="259"/>
      <c r="R52" s="259"/>
      <c r="S52" s="259"/>
      <c r="T52" s="259"/>
      <c r="U52" s="259"/>
      <c r="V52" s="259"/>
      <c r="W52" s="259"/>
      <c r="X52" s="259"/>
      <c r="Y52" s="259"/>
    </row>
    <row r="53" spans="2:25" ht="30" customHeight="1" x14ac:dyDescent="0.25">
      <c r="B53" s="259" t="s">
        <v>1123</v>
      </c>
      <c r="C53" s="259"/>
      <c r="D53" s="259"/>
      <c r="E53" s="259"/>
      <c r="F53" s="259"/>
      <c r="G53" s="259"/>
      <c r="H53" s="259"/>
      <c r="I53" s="259"/>
      <c r="J53" s="259"/>
      <c r="K53" s="259"/>
      <c r="L53" s="259"/>
      <c r="M53" s="259"/>
      <c r="N53" s="259"/>
      <c r="O53" s="259"/>
      <c r="P53" s="259"/>
      <c r="Q53" s="259"/>
      <c r="R53" s="259"/>
      <c r="S53" s="259"/>
      <c r="T53" s="259"/>
      <c r="U53" s="259"/>
      <c r="V53" s="259"/>
      <c r="W53" s="259"/>
      <c r="X53" s="259"/>
      <c r="Y53" s="259"/>
    </row>
    <row r="54" spans="2:25" ht="15" customHeight="1" x14ac:dyDescent="0.25">
      <c r="B54" s="259" t="s">
        <v>1074</v>
      </c>
      <c r="C54" s="259"/>
      <c r="D54" s="259"/>
      <c r="E54" s="259"/>
      <c r="F54" s="259"/>
      <c r="G54" s="259"/>
      <c r="H54" s="259"/>
      <c r="I54" s="259"/>
      <c r="J54" s="259"/>
      <c r="K54" s="259"/>
      <c r="L54" s="259"/>
      <c r="M54" s="259"/>
      <c r="N54" s="259"/>
      <c r="O54" s="259"/>
      <c r="P54" s="259"/>
      <c r="Q54" s="259"/>
      <c r="R54" s="259"/>
      <c r="S54" s="259"/>
      <c r="T54" s="259"/>
      <c r="U54" s="259"/>
      <c r="V54" s="259"/>
      <c r="W54" s="259"/>
      <c r="X54" s="259"/>
      <c r="Y54" s="259"/>
    </row>
    <row r="55" spans="2:25" ht="15" customHeight="1" x14ac:dyDescent="0.25">
      <c r="B55" s="259" t="s">
        <v>1106</v>
      </c>
      <c r="C55" s="259"/>
      <c r="D55" s="259"/>
      <c r="E55" s="259"/>
      <c r="F55" s="259"/>
      <c r="G55" s="259"/>
      <c r="H55" s="259"/>
      <c r="I55" s="259"/>
      <c r="J55" s="259"/>
      <c r="K55" s="259"/>
      <c r="L55" s="259"/>
      <c r="M55" s="259"/>
      <c r="N55" s="259"/>
      <c r="O55" s="259"/>
      <c r="P55" s="259"/>
      <c r="Q55" s="259"/>
      <c r="R55" s="259"/>
      <c r="S55" s="259"/>
      <c r="T55" s="259"/>
      <c r="U55" s="259"/>
      <c r="V55" s="259"/>
      <c r="W55" s="259"/>
      <c r="X55" s="259"/>
      <c r="Y55" s="259"/>
    </row>
    <row r="56" spans="2:25" ht="15" customHeight="1" x14ac:dyDescent="0.25">
      <c r="B56" s="259" t="s">
        <v>1075</v>
      </c>
      <c r="C56" s="259"/>
      <c r="D56" s="259"/>
      <c r="E56" s="259"/>
      <c r="F56" s="259"/>
      <c r="G56" s="259"/>
      <c r="H56" s="259"/>
      <c r="I56" s="259"/>
      <c r="J56" s="259"/>
      <c r="K56" s="259"/>
      <c r="L56" s="259"/>
      <c r="M56" s="259"/>
      <c r="N56" s="259"/>
      <c r="O56" s="259"/>
      <c r="P56" s="259"/>
      <c r="Q56" s="259"/>
      <c r="R56" s="259"/>
      <c r="S56" s="259"/>
      <c r="T56" s="259"/>
      <c r="U56" s="259"/>
      <c r="V56" s="259"/>
      <c r="W56" s="259"/>
      <c r="X56" s="259"/>
      <c r="Y56" s="259"/>
    </row>
    <row r="57" spans="2:25" ht="30" customHeight="1" x14ac:dyDescent="0.25">
      <c r="B57" s="259" t="s">
        <v>1122</v>
      </c>
      <c r="C57" s="259"/>
      <c r="D57" s="259"/>
      <c r="E57" s="259"/>
      <c r="F57" s="259"/>
      <c r="G57" s="259"/>
      <c r="H57" s="259"/>
      <c r="I57" s="259"/>
      <c r="J57" s="259"/>
      <c r="K57" s="259"/>
      <c r="L57" s="259"/>
      <c r="M57" s="259"/>
      <c r="N57" s="259"/>
      <c r="O57" s="259"/>
      <c r="P57" s="259"/>
      <c r="Q57" s="259"/>
      <c r="R57" s="259"/>
      <c r="S57" s="259"/>
      <c r="T57" s="259"/>
      <c r="U57" s="259"/>
      <c r="V57" s="259"/>
      <c r="W57" s="259"/>
      <c r="X57" s="259"/>
      <c r="Y57" s="259"/>
    </row>
    <row r="58" spans="2:25" ht="30" customHeight="1" x14ac:dyDescent="0.25">
      <c r="B58" s="259" t="s">
        <v>1076</v>
      </c>
      <c r="C58" s="259"/>
      <c r="D58" s="259"/>
      <c r="E58" s="259"/>
      <c r="F58" s="259"/>
      <c r="G58" s="259"/>
      <c r="H58" s="259"/>
      <c r="I58" s="259"/>
      <c r="J58" s="259"/>
      <c r="K58" s="259"/>
      <c r="L58" s="259"/>
      <c r="M58" s="259"/>
      <c r="N58" s="259"/>
      <c r="O58" s="259"/>
      <c r="P58" s="259"/>
      <c r="Q58" s="259"/>
      <c r="R58" s="259"/>
      <c r="S58" s="259"/>
      <c r="T58" s="259"/>
      <c r="U58" s="259"/>
      <c r="V58" s="259"/>
      <c r="W58" s="259"/>
      <c r="X58" s="259"/>
      <c r="Y58" s="259"/>
    </row>
    <row r="59" spans="2:25" ht="15" customHeight="1" x14ac:dyDescent="0.25">
      <c r="B59" s="259" t="s">
        <v>1121</v>
      </c>
      <c r="C59" s="259"/>
      <c r="D59" s="259"/>
      <c r="E59" s="259"/>
      <c r="F59" s="259"/>
      <c r="G59" s="259"/>
      <c r="H59" s="259"/>
      <c r="I59" s="259"/>
      <c r="J59" s="259"/>
      <c r="K59" s="259"/>
      <c r="L59" s="259"/>
      <c r="M59" s="259"/>
      <c r="N59" s="259"/>
      <c r="O59" s="259"/>
      <c r="P59" s="259"/>
      <c r="Q59" s="259"/>
      <c r="R59" s="259"/>
      <c r="S59" s="259"/>
      <c r="T59" s="259"/>
      <c r="U59" s="259"/>
      <c r="V59" s="259"/>
      <c r="W59" s="259"/>
      <c r="X59" s="259"/>
      <c r="Y59" s="259"/>
    </row>
    <row r="60" spans="2:25" x14ac:dyDescent="0.25">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row>
    <row r="61" spans="2:25" ht="15.75" customHeight="1" x14ac:dyDescent="0.25">
      <c r="B61" s="260" t="s">
        <v>1077</v>
      </c>
      <c r="C61" s="260"/>
      <c r="D61" s="260"/>
      <c r="E61" s="260"/>
      <c r="F61" s="260"/>
      <c r="G61" s="260"/>
      <c r="H61" s="260"/>
      <c r="I61" s="260"/>
      <c r="J61" s="260"/>
      <c r="K61" s="260"/>
      <c r="L61" s="260"/>
      <c r="M61" s="260"/>
      <c r="N61" s="260"/>
      <c r="O61" s="260"/>
      <c r="P61" s="260"/>
      <c r="Q61" s="260"/>
      <c r="R61" s="260"/>
      <c r="S61" s="260"/>
      <c r="T61" s="260"/>
      <c r="U61" s="260"/>
      <c r="V61" s="260"/>
      <c r="W61" s="260"/>
      <c r="X61" s="260"/>
      <c r="Y61" s="260"/>
    </row>
    <row r="62" spans="2:25" x14ac:dyDescent="0.25">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row>
    <row r="63" spans="2:25" ht="15" customHeight="1" x14ac:dyDescent="0.25">
      <c r="B63" s="259" t="s">
        <v>1128</v>
      </c>
      <c r="C63" s="259"/>
      <c r="D63" s="259"/>
      <c r="E63" s="259"/>
      <c r="F63" s="259"/>
      <c r="G63" s="259"/>
      <c r="H63" s="259"/>
      <c r="I63" s="259"/>
      <c r="J63" s="259"/>
      <c r="K63" s="259"/>
      <c r="L63" s="259"/>
      <c r="M63" s="259"/>
      <c r="N63" s="259"/>
      <c r="O63" s="259"/>
      <c r="P63" s="259"/>
      <c r="Q63" s="259"/>
      <c r="R63" s="259"/>
      <c r="S63" s="259"/>
      <c r="T63" s="259"/>
      <c r="U63" s="259"/>
      <c r="V63" s="259"/>
      <c r="W63" s="259"/>
      <c r="X63" s="259"/>
      <c r="Y63" s="259"/>
    </row>
    <row r="64" spans="2:25" ht="30" customHeight="1" x14ac:dyDescent="0.25">
      <c r="B64" s="259" t="s">
        <v>1078</v>
      </c>
      <c r="C64" s="259"/>
      <c r="D64" s="259"/>
      <c r="E64" s="259"/>
      <c r="F64" s="259"/>
      <c r="G64" s="259"/>
      <c r="H64" s="259"/>
      <c r="I64" s="259"/>
      <c r="J64" s="259"/>
      <c r="K64" s="259"/>
      <c r="L64" s="259"/>
      <c r="M64" s="259"/>
      <c r="N64" s="259"/>
      <c r="O64" s="259"/>
      <c r="P64" s="259"/>
      <c r="Q64" s="259"/>
      <c r="R64" s="259"/>
      <c r="S64" s="259"/>
      <c r="T64" s="259"/>
      <c r="U64" s="259"/>
      <c r="V64" s="259"/>
      <c r="W64" s="259"/>
      <c r="X64" s="259"/>
      <c r="Y64" s="259"/>
    </row>
    <row r="65" spans="2:25" ht="15" customHeight="1" x14ac:dyDescent="0.25">
      <c r="B65" s="259" t="s">
        <v>1079</v>
      </c>
      <c r="C65" s="259"/>
      <c r="D65" s="259"/>
      <c r="E65" s="259"/>
      <c r="F65" s="259"/>
      <c r="G65" s="259"/>
      <c r="H65" s="259"/>
      <c r="I65" s="259"/>
      <c r="J65" s="259"/>
      <c r="K65" s="259"/>
      <c r="L65" s="259"/>
      <c r="M65" s="259"/>
      <c r="N65" s="259"/>
      <c r="O65" s="259"/>
      <c r="P65" s="259"/>
      <c r="Q65" s="259"/>
      <c r="R65" s="259"/>
      <c r="S65" s="259"/>
      <c r="T65" s="259"/>
      <c r="U65" s="259"/>
      <c r="V65" s="259"/>
      <c r="W65" s="259"/>
      <c r="X65" s="259"/>
      <c r="Y65" s="259"/>
    </row>
    <row r="66" spans="2:25" ht="15" customHeight="1" x14ac:dyDescent="0.25">
      <c r="B66" s="259" t="s">
        <v>1125</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row>
    <row r="67" spans="2:25" ht="15" customHeight="1" x14ac:dyDescent="0.25">
      <c r="B67" s="258" t="s">
        <v>1126</v>
      </c>
      <c r="C67" s="258"/>
      <c r="D67" s="258"/>
      <c r="E67" s="258"/>
      <c r="F67" s="258"/>
      <c r="G67" s="258"/>
      <c r="H67" s="258"/>
      <c r="I67" s="258"/>
      <c r="J67" s="258"/>
      <c r="K67" s="258"/>
      <c r="L67" s="258"/>
      <c r="M67" s="258"/>
      <c r="N67" s="258"/>
      <c r="O67" s="258"/>
      <c r="P67" s="258"/>
      <c r="Q67" s="258"/>
      <c r="R67" s="258"/>
      <c r="S67" s="258"/>
      <c r="T67" s="258"/>
      <c r="U67" s="258"/>
      <c r="V67" s="258"/>
      <c r="W67" s="258"/>
      <c r="X67" s="258"/>
      <c r="Y67" s="258"/>
    </row>
    <row r="68" spans="2:25" ht="30" customHeight="1" x14ac:dyDescent="0.25">
      <c r="B68" s="258" t="s">
        <v>1080</v>
      </c>
      <c r="C68" s="258"/>
      <c r="D68" s="258"/>
      <c r="E68" s="258"/>
      <c r="F68" s="258"/>
      <c r="G68" s="258"/>
      <c r="H68" s="258"/>
      <c r="I68" s="258"/>
      <c r="J68" s="258"/>
      <c r="K68" s="258"/>
      <c r="L68" s="258"/>
      <c r="M68" s="258"/>
      <c r="N68" s="258"/>
      <c r="O68" s="258"/>
      <c r="P68" s="258"/>
      <c r="Q68" s="258"/>
      <c r="R68" s="258"/>
      <c r="S68" s="258"/>
      <c r="T68" s="258"/>
      <c r="U68" s="258"/>
      <c r="V68" s="258"/>
      <c r="W68" s="258"/>
      <c r="X68" s="258"/>
      <c r="Y68" s="258"/>
    </row>
    <row r="69" spans="2:25" ht="15" customHeight="1" x14ac:dyDescent="0.25">
      <c r="B69" s="258" t="s">
        <v>1127</v>
      </c>
      <c r="C69" s="258"/>
      <c r="D69" s="258"/>
      <c r="E69" s="258"/>
      <c r="F69" s="258"/>
      <c r="G69" s="258"/>
      <c r="H69" s="258"/>
      <c r="I69" s="258"/>
      <c r="J69" s="258"/>
      <c r="K69" s="258"/>
      <c r="L69" s="258"/>
      <c r="M69" s="258"/>
      <c r="N69" s="258"/>
      <c r="O69" s="258"/>
      <c r="P69" s="258"/>
      <c r="Q69" s="258"/>
      <c r="R69" s="258"/>
      <c r="S69" s="258"/>
      <c r="T69" s="258"/>
      <c r="U69" s="258"/>
      <c r="V69" s="258"/>
      <c r="W69" s="258"/>
      <c r="X69" s="258"/>
      <c r="Y69" s="258"/>
    </row>
    <row r="70" spans="2:25" x14ac:dyDescent="0.25">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row>
    <row r="71" spans="2:25" ht="15.75" customHeight="1" x14ac:dyDescent="0.25">
      <c r="B71" s="260" t="s">
        <v>1081</v>
      </c>
      <c r="C71" s="260"/>
      <c r="D71" s="260"/>
      <c r="E71" s="260"/>
      <c r="F71" s="260"/>
      <c r="G71" s="260"/>
      <c r="H71" s="260"/>
      <c r="I71" s="260"/>
      <c r="J71" s="260"/>
      <c r="K71" s="260"/>
      <c r="L71" s="260"/>
      <c r="M71" s="260"/>
      <c r="N71" s="260"/>
      <c r="O71" s="260"/>
      <c r="P71" s="260"/>
      <c r="Q71" s="260"/>
      <c r="R71" s="260"/>
      <c r="S71" s="260"/>
      <c r="T71" s="260"/>
      <c r="U71" s="260"/>
      <c r="V71" s="260"/>
      <c r="W71" s="260"/>
      <c r="X71" s="260"/>
      <c r="Y71" s="260"/>
    </row>
    <row r="72" spans="2:25" x14ac:dyDescent="0.25">
      <c r="B72" s="258"/>
      <c r="C72" s="258"/>
      <c r="D72" s="258"/>
      <c r="E72" s="258"/>
      <c r="F72" s="258"/>
      <c r="G72" s="258"/>
      <c r="H72" s="258"/>
      <c r="I72" s="258"/>
      <c r="J72" s="258"/>
      <c r="K72" s="258"/>
      <c r="L72" s="258"/>
      <c r="M72" s="258"/>
      <c r="N72" s="258"/>
      <c r="O72" s="258"/>
      <c r="P72" s="258"/>
      <c r="Q72" s="258"/>
      <c r="R72" s="258"/>
      <c r="S72" s="258"/>
      <c r="T72" s="258"/>
      <c r="U72" s="258"/>
      <c r="V72" s="258"/>
      <c r="W72" s="258"/>
      <c r="X72" s="258"/>
      <c r="Y72" s="258"/>
    </row>
    <row r="73" spans="2:25" ht="30" customHeight="1" x14ac:dyDescent="0.25">
      <c r="B73" s="259" t="s">
        <v>1129</v>
      </c>
      <c r="C73" s="259"/>
      <c r="D73" s="259"/>
      <c r="E73" s="259"/>
      <c r="F73" s="259"/>
      <c r="G73" s="259"/>
      <c r="H73" s="259"/>
      <c r="I73" s="259"/>
      <c r="J73" s="259"/>
      <c r="K73" s="259"/>
      <c r="L73" s="259"/>
      <c r="M73" s="259"/>
      <c r="N73" s="259"/>
      <c r="O73" s="259"/>
      <c r="P73" s="259"/>
      <c r="Q73" s="259"/>
      <c r="R73" s="259"/>
      <c r="S73" s="259"/>
      <c r="T73" s="259"/>
      <c r="U73" s="259"/>
      <c r="V73" s="259"/>
      <c r="W73" s="259"/>
      <c r="X73" s="259"/>
      <c r="Y73" s="259"/>
    </row>
    <row r="74" spans="2:25" ht="15" customHeight="1" x14ac:dyDescent="0.25">
      <c r="B74" s="259" t="s">
        <v>1082</v>
      </c>
      <c r="C74" s="259"/>
      <c r="D74" s="259"/>
      <c r="E74" s="259"/>
      <c r="F74" s="259"/>
      <c r="G74" s="259"/>
      <c r="H74" s="259"/>
      <c r="I74" s="259"/>
      <c r="J74" s="259"/>
      <c r="K74" s="259"/>
      <c r="L74" s="259"/>
      <c r="M74" s="259"/>
      <c r="N74" s="259"/>
      <c r="O74" s="259"/>
      <c r="P74" s="259"/>
      <c r="Q74" s="259"/>
      <c r="R74" s="259"/>
      <c r="S74" s="259"/>
      <c r="T74" s="259"/>
      <c r="U74" s="259"/>
      <c r="V74" s="259"/>
      <c r="W74" s="259"/>
      <c r="X74" s="259"/>
      <c r="Y74" s="259"/>
    </row>
    <row r="75" spans="2:25" ht="15" customHeight="1" x14ac:dyDescent="0.25">
      <c r="B75" s="259" t="s">
        <v>1130</v>
      </c>
      <c r="C75" s="259"/>
      <c r="D75" s="259"/>
      <c r="E75" s="259"/>
      <c r="F75" s="259"/>
      <c r="G75" s="259"/>
      <c r="H75" s="259"/>
      <c r="I75" s="259"/>
      <c r="J75" s="259"/>
      <c r="K75" s="259"/>
      <c r="L75" s="259"/>
      <c r="M75" s="259"/>
      <c r="N75" s="259"/>
      <c r="O75" s="259"/>
      <c r="P75" s="259"/>
      <c r="Q75" s="259"/>
      <c r="R75" s="259"/>
      <c r="S75" s="259"/>
      <c r="T75" s="259"/>
      <c r="U75" s="259"/>
      <c r="V75" s="259"/>
      <c r="W75" s="259"/>
      <c r="X75" s="259"/>
      <c r="Y75" s="259"/>
    </row>
    <row r="76" spans="2:25" ht="15" customHeight="1" x14ac:dyDescent="0.25">
      <c r="B76" s="259" t="s">
        <v>1083</v>
      </c>
      <c r="C76" s="259"/>
      <c r="D76" s="259"/>
      <c r="E76" s="259"/>
      <c r="F76" s="259"/>
      <c r="G76" s="259"/>
      <c r="H76" s="259"/>
      <c r="I76" s="259"/>
      <c r="J76" s="259"/>
      <c r="K76" s="259"/>
      <c r="L76" s="259"/>
      <c r="M76" s="259"/>
      <c r="N76" s="259"/>
      <c r="O76" s="259"/>
      <c r="P76" s="259"/>
      <c r="Q76" s="259"/>
      <c r="R76" s="259"/>
      <c r="S76" s="259"/>
      <c r="T76" s="259"/>
      <c r="U76" s="259"/>
      <c r="V76" s="259"/>
      <c r="W76" s="259"/>
      <c r="X76" s="259"/>
      <c r="Y76" s="259"/>
    </row>
    <row r="77" spans="2:25" ht="30" customHeight="1" x14ac:dyDescent="0.25">
      <c r="B77" s="258" t="s">
        <v>1084</v>
      </c>
      <c r="C77" s="258"/>
      <c r="D77" s="258"/>
      <c r="E77" s="258"/>
      <c r="F77" s="258"/>
      <c r="G77" s="258"/>
      <c r="H77" s="258"/>
      <c r="I77" s="258"/>
      <c r="J77" s="258"/>
      <c r="K77" s="258"/>
      <c r="L77" s="258"/>
      <c r="M77" s="258"/>
      <c r="N77" s="258"/>
      <c r="O77" s="258"/>
      <c r="P77" s="258"/>
      <c r="Q77" s="258"/>
      <c r="R77" s="258"/>
      <c r="S77" s="258"/>
      <c r="T77" s="258"/>
      <c r="U77" s="258"/>
      <c r="V77" s="258"/>
      <c r="W77" s="258"/>
      <c r="X77" s="258"/>
      <c r="Y77" s="258"/>
    </row>
    <row r="78" spans="2:25" ht="15" customHeight="1" x14ac:dyDescent="0.25">
      <c r="B78" s="258" t="s">
        <v>1131</v>
      </c>
      <c r="C78" s="258"/>
      <c r="D78" s="258"/>
      <c r="E78" s="258"/>
      <c r="F78" s="258"/>
      <c r="G78" s="258"/>
      <c r="H78" s="258"/>
      <c r="I78" s="258"/>
      <c r="J78" s="258"/>
      <c r="K78" s="258"/>
      <c r="L78" s="258"/>
      <c r="M78" s="258"/>
      <c r="N78" s="258"/>
      <c r="O78" s="258"/>
      <c r="P78" s="258"/>
      <c r="Q78" s="258"/>
      <c r="R78" s="258"/>
      <c r="S78" s="258"/>
      <c r="T78" s="258"/>
      <c r="U78" s="258"/>
      <c r="V78" s="258"/>
      <c r="W78" s="258"/>
      <c r="X78" s="258"/>
      <c r="Y78" s="258"/>
    </row>
    <row r="79" spans="2:25" x14ac:dyDescent="0.25">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row>
    <row r="80" spans="2:25" ht="15.75" customHeight="1" x14ac:dyDescent="0.25">
      <c r="B80" s="260" t="s">
        <v>1085</v>
      </c>
      <c r="C80" s="260"/>
      <c r="D80" s="260"/>
      <c r="E80" s="260"/>
      <c r="F80" s="260"/>
      <c r="G80" s="260"/>
      <c r="H80" s="260"/>
      <c r="I80" s="260"/>
      <c r="J80" s="260"/>
      <c r="K80" s="260"/>
      <c r="L80" s="260"/>
      <c r="M80" s="260"/>
      <c r="N80" s="260"/>
      <c r="O80" s="260"/>
      <c r="P80" s="260"/>
      <c r="Q80" s="260"/>
      <c r="R80" s="260"/>
      <c r="S80" s="260"/>
      <c r="T80" s="260"/>
      <c r="U80" s="260"/>
      <c r="V80" s="260"/>
      <c r="W80" s="260"/>
      <c r="X80" s="260"/>
      <c r="Y80" s="260"/>
    </row>
    <row r="81" spans="2:25" x14ac:dyDescent="0.25">
      <c r="B81" s="258"/>
      <c r="C81" s="258"/>
      <c r="D81" s="258"/>
      <c r="E81" s="258"/>
      <c r="F81" s="258"/>
      <c r="G81" s="258"/>
      <c r="H81" s="258"/>
      <c r="I81" s="258"/>
      <c r="J81" s="258"/>
      <c r="K81" s="258"/>
      <c r="L81" s="258"/>
      <c r="M81" s="258"/>
      <c r="N81" s="258"/>
      <c r="O81" s="258"/>
      <c r="P81" s="258"/>
      <c r="Q81" s="258"/>
      <c r="R81" s="258"/>
      <c r="S81" s="258"/>
      <c r="T81" s="258"/>
      <c r="U81" s="258"/>
      <c r="V81" s="258"/>
      <c r="W81" s="258"/>
      <c r="X81" s="258"/>
      <c r="Y81" s="258"/>
    </row>
    <row r="82" spans="2:25" ht="30" customHeight="1" x14ac:dyDescent="0.25">
      <c r="B82" s="259" t="s">
        <v>1132</v>
      </c>
      <c r="C82" s="259"/>
      <c r="D82" s="259"/>
      <c r="E82" s="259"/>
      <c r="F82" s="259"/>
      <c r="G82" s="259"/>
      <c r="H82" s="259"/>
      <c r="I82" s="259"/>
      <c r="J82" s="259"/>
      <c r="K82" s="259"/>
      <c r="L82" s="259"/>
      <c r="M82" s="259"/>
      <c r="N82" s="259"/>
      <c r="O82" s="259"/>
      <c r="P82" s="259"/>
      <c r="Q82" s="259"/>
      <c r="R82" s="259"/>
      <c r="S82" s="259"/>
      <c r="T82" s="259"/>
      <c r="U82" s="259"/>
      <c r="V82" s="259"/>
      <c r="W82" s="259"/>
      <c r="X82" s="259"/>
      <c r="Y82" s="259"/>
    </row>
    <row r="83" spans="2:25" ht="15" customHeight="1" x14ac:dyDescent="0.25">
      <c r="B83" s="259" t="s">
        <v>1086</v>
      </c>
      <c r="C83" s="259"/>
      <c r="D83" s="259"/>
      <c r="E83" s="259"/>
      <c r="F83" s="259"/>
      <c r="G83" s="259"/>
      <c r="H83" s="259"/>
      <c r="I83" s="259"/>
      <c r="J83" s="259"/>
      <c r="K83" s="259"/>
      <c r="L83" s="259"/>
      <c r="M83" s="259"/>
      <c r="N83" s="259"/>
      <c r="O83" s="259"/>
      <c r="P83" s="259"/>
      <c r="Q83" s="259"/>
      <c r="R83" s="259"/>
      <c r="S83" s="259"/>
      <c r="T83" s="259"/>
      <c r="U83" s="259"/>
      <c r="V83" s="259"/>
      <c r="W83" s="259"/>
      <c r="X83" s="259"/>
      <c r="Y83" s="259"/>
    </row>
    <row r="84" spans="2:25" ht="15" customHeight="1" x14ac:dyDescent="0.25">
      <c r="B84" s="259" t="s">
        <v>1133</v>
      </c>
      <c r="C84" s="259"/>
      <c r="D84" s="259"/>
      <c r="E84" s="259"/>
      <c r="F84" s="259"/>
      <c r="G84" s="259"/>
      <c r="H84" s="259"/>
      <c r="I84" s="259"/>
      <c r="J84" s="259"/>
      <c r="K84" s="259"/>
      <c r="L84" s="259"/>
      <c r="M84" s="259"/>
      <c r="N84" s="259"/>
      <c r="O84" s="259"/>
      <c r="P84" s="259"/>
      <c r="Q84" s="259"/>
      <c r="R84" s="259"/>
      <c r="S84" s="259"/>
      <c r="T84" s="259"/>
      <c r="U84" s="259"/>
      <c r="V84" s="259"/>
      <c r="W84" s="259"/>
      <c r="X84" s="259"/>
      <c r="Y84" s="259"/>
    </row>
    <row r="85" spans="2:25" ht="15" customHeight="1" x14ac:dyDescent="0.25">
      <c r="B85" s="259" t="s">
        <v>1087</v>
      </c>
      <c r="C85" s="259"/>
      <c r="D85" s="259"/>
      <c r="E85" s="259"/>
      <c r="F85" s="259"/>
      <c r="G85" s="259"/>
      <c r="H85" s="259"/>
      <c r="I85" s="259"/>
      <c r="J85" s="259"/>
      <c r="K85" s="259"/>
      <c r="L85" s="259"/>
      <c r="M85" s="259"/>
      <c r="N85" s="259"/>
      <c r="O85" s="259"/>
      <c r="P85" s="259"/>
      <c r="Q85" s="259"/>
      <c r="R85" s="259"/>
      <c r="S85" s="259"/>
      <c r="T85" s="259"/>
      <c r="U85" s="259"/>
      <c r="V85" s="259"/>
      <c r="W85" s="259"/>
      <c r="X85" s="259"/>
      <c r="Y85" s="259"/>
    </row>
    <row r="86" spans="2:25" ht="30" customHeight="1" x14ac:dyDescent="0.25">
      <c r="B86" s="258" t="s">
        <v>1088</v>
      </c>
      <c r="C86" s="258"/>
      <c r="D86" s="258"/>
      <c r="E86" s="258"/>
      <c r="F86" s="258"/>
      <c r="G86" s="258"/>
      <c r="H86" s="258"/>
      <c r="I86" s="258"/>
      <c r="J86" s="258"/>
      <c r="K86" s="258"/>
      <c r="L86" s="258"/>
      <c r="M86" s="258"/>
      <c r="N86" s="258"/>
      <c r="O86" s="258"/>
      <c r="P86" s="258"/>
      <c r="Q86" s="258"/>
      <c r="R86" s="258"/>
      <c r="S86" s="258"/>
      <c r="T86" s="258"/>
      <c r="U86" s="258"/>
      <c r="V86" s="258"/>
      <c r="W86" s="258"/>
      <c r="X86" s="258"/>
      <c r="Y86" s="258"/>
    </row>
    <row r="87" spans="2:25" ht="15" customHeight="1" x14ac:dyDescent="0.25">
      <c r="B87" s="258" t="s">
        <v>1134</v>
      </c>
      <c r="C87" s="258"/>
      <c r="D87" s="258"/>
      <c r="E87" s="258"/>
      <c r="F87" s="258"/>
      <c r="G87" s="258"/>
      <c r="H87" s="258"/>
      <c r="I87" s="258"/>
      <c r="J87" s="258"/>
      <c r="K87" s="258"/>
      <c r="L87" s="258"/>
      <c r="M87" s="258"/>
      <c r="N87" s="258"/>
      <c r="O87" s="258"/>
      <c r="P87" s="258"/>
      <c r="Q87" s="258"/>
      <c r="R87" s="258"/>
      <c r="S87" s="258"/>
      <c r="T87" s="258"/>
      <c r="U87" s="258"/>
      <c r="V87" s="258"/>
      <c r="W87" s="258"/>
      <c r="X87" s="258"/>
      <c r="Y87" s="258"/>
    </row>
    <row r="88" spans="2:25" x14ac:dyDescent="0.25">
      <c r="B88" s="258"/>
      <c r="C88" s="258"/>
      <c r="D88" s="258"/>
      <c r="E88" s="258"/>
      <c r="F88" s="258"/>
      <c r="G88" s="258"/>
      <c r="H88" s="258"/>
      <c r="I88" s="258"/>
      <c r="J88" s="258"/>
      <c r="K88" s="258"/>
      <c r="L88" s="258"/>
      <c r="M88" s="258"/>
      <c r="N88" s="258"/>
      <c r="O88" s="258"/>
      <c r="P88" s="258"/>
      <c r="Q88" s="258"/>
      <c r="R88" s="258"/>
      <c r="S88" s="258"/>
      <c r="T88" s="258"/>
      <c r="U88" s="258"/>
      <c r="V88" s="258"/>
      <c r="W88" s="258"/>
      <c r="X88" s="258"/>
      <c r="Y88" s="258"/>
    </row>
    <row r="89" spans="2:25" ht="15" hidden="1" customHeight="1" x14ac:dyDescent="0.25">
      <c r="B89" s="258"/>
      <c r="C89" s="258"/>
      <c r="D89" s="258"/>
      <c r="E89" s="258"/>
      <c r="F89" s="258"/>
      <c r="G89" s="258"/>
      <c r="H89" s="258"/>
      <c r="I89" s="258"/>
      <c r="J89" s="258"/>
      <c r="K89" s="258"/>
      <c r="L89" s="258"/>
      <c r="M89" s="258"/>
      <c r="N89" s="258"/>
      <c r="O89" s="258"/>
      <c r="P89" s="258"/>
      <c r="Q89" s="258"/>
      <c r="R89" s="258"/>
      <c r="S89" s="258"/>
      <c r="T89" s="258"/>
      <c r="U89" s="258"/>
      <c r="V89" s="258"/>
      <c r="W89" s="258"/>
      <c r="X89" s="258"/>
      <c r="Y89" s="258"/>
    </row>
    <row r="90" spans="2:25" ht="15" hidden="1" customHeight="1" x14ac:dyDescent="0.25">
      <c r="B90" s="258"/>
      <c r="C90" s="258"/>
      <c r="D90" s="258"/>
      <c r="E90" s="258"/>
      <c r="F90" s="258"/>
      <c r="G90" s="258"/>
      <c r="H90" s="258"/>
      <c r="I90" s="258"/>
      <c r="J90" s="258"/>
      <c r="K90" s="258"/>
      <c r="L90" s="258"/>
      <c r="M90" s="258"/>
      <c r="N90" s="258"/>
      <c r="O90" s="258"/>
      <c r="P90" s="258"/>
      <c r="Q90" s="258"/>
      <c r="R90" s="258"/>
      <c r="S90" s="258"/>
      <c r="T90" s="258"/>
      <c r="U90" s="258"/>
      <c r="V90" s="258"/>
      <c r="W90" s="258"/>
      <c r="X90" s="258"/>
      <c r="Y90" s="258"/>
    </row>
    <row r="91" spans="2:25" ht="15" hidden="1" customHeight="1" x14ac:dyDescent="0.25">
      <c r="B91" s="258"/>
      <c r="C91" s="258"/>
      <c r="D91" s="258"/>
      <c r="E91" s="258"/>
      <c r="F91" s="258"/>
      <c r="G91" s="258"/>
      <c r="H91" s="258"/>
      <c r="I91" s="258"/>
      <c r="J91" s="258"/>
      <c r="K91" s="258"/>
      <c r="L91" s="258"/>
      <c r="M91" s="258"/>
      <c r="N91" s="258"/>
      <c r="O91" s="258"/>
      <c r="P91" s="258"/>
      <c r="Q91" s="258"/>
      <c r="R91" s="258"/>
      <c r="S91" s="258"/>
      <c r="T91" s="258"/>
      <c r="U91" s="258"/>
      <c r="V91" s="258"/>
      <c r="W91" s="258"/>
      <c r="X91" s="258"/>
      <c r="Y91" s="258"/>
    </row>
    <row r="92" spans="2:25" ht="15" hidden="1" customHeight="1" x14ac:dyDescent="0.25">
      <c r="B92" s="258"/>
      <c r="C92" s="258"/>
      <c r="D92" s="258"/>
      <c r="E92" s="258"/>
      <c r="F92" s="258"/>
      <c r="G92" s="258"/>
      <c r="H92" s="258"/>
      <c r="I92" s="258"/>
      <c r="J92" s="258"/>
      <c r="K92" s="258"/>
      <c r="L92" s="258"/>
      <c r="M92" s="258"/>
      <c r="N92" s="258"/>
      <c r="O92" s="258"/>
      <c r="P92" s="258"/>
      <c r="Q92" s="258"/>
      <c r="R92" s="258"/>
      <c r="S92" s="258"/>
      <c r="T92" s="258"/>
      <c r="U92" s="258"/>
      <c r="V92" s="258"/>
      <c r="W92" s="258"/>
      <c r="X92" s="258"/>
      <c r="Y92" s="258"/>
    </row>
    <row r="93" spans="2:25" ht="15" hidden="1" customHeight="1" x14ac:dyDescent="0.25">
      <c r="B93" s="258"/>
      <c r="C93" s="258"/>
      <c r="D93" s="258"/>
      <c r="E93" s="258"/>
      <c r="F93" s="258"/>
      <c r="G93" s="258"/>
      <c r="H93" s="258"/>
      <c r="I93" s="258"/>
      <c r="J93" s="258"/>
      <c r="K93" s="258"/>
      <c r="L93" s="258"/>
      <c r="M93" s="258"/>
      <c r="N93" s="258"/>
      <c r="O93" s="258"/>
      <c r="P93" s="258"/>
      <c r="Q93" s="258"/>
      <c r="R93" s="258"/>
      <c r="S93" s="258"/>
      <c r="T93" s="258"/>
      <c r="U93" s="258"/>
      <c r="V93" s="258"/>
      <c r="W93" s="258"/>
      <c r="X93" s="258"/>
      <c r="Y93" s="258"/>
    </row>
    <row r="94" spans="2:25" ht="15" hidden="1" customHeight="1" x14ac:dyDescent="0.25">
      <c r="B94" s="258"/>
      <c r="C94" s="258"/>
      <c r="D94" s="258"/>
      <c r="E94" s="258"/>
      <c r="F94" s="258"/>
      <c r="G94" s="258"/>
      <c r="H94" s="258"/>
      <c r="I94" s="258"/>
      <c r="J94" s="258"/>
      <c r="K94" s="258"/>
      <c r="L94" s="258"/>
      <c r="M94" s="258"/>
      <c r="N94" s="258"/>
      <c r="O94" s="258"/>
      <c r="P94" s="258"/>
      <c r="Q94" s="258"/>
      <c r="R94" s="258"/>
      <c r="S94" s="258"/>
      <c r="T94" s="258"/>
      <c r="U94" s="258"/>
      <c r="V94" s="258"/>
      <c r="W94" s="258"/>
      <c r="X94" s="258"/>
      <c r="Y94" s="258"/>
    </row>
    <row r="95" spans="2:25" ht="15" hidden="1" customHeight="1" x14ac:dyDescent="0.25">
      <c r="B95" s="258"/>
      <c r="C95" s="258"/>
      <c r="D95" s="258"/>
      <c r="E95" s="258"/>
      <c r="F95" s="258"/>
      <c r="G95" s="258"/>
      <c r="H95" s="258"/>
      <c r="I95" s="258"/>
      <c r="J95" s="258"/>
      <c r="K95" s="258"/>
      <c r="L95" s="258"/>
      <c r="M95" s="258"/>
      <c r="N95" s="258"/>
      <c r="O95" s="258"/>
      <c r="P95" s="258"/>
      <c r="Q95" s="258"/>
      <c r="R95" s="258"/>
      <c r="S95" s="258"/>
      <c r="T95" s="258"/>
      <c r="U95" s="258"/>
      <c r="V95" s="258"/>
      <c r="W95" s="258"/>
      <c r="X95" s="258"/>
      <c r="Y95" s="258"/>
    </row>
    <row r="96" spans="2:25" ht="15" hidden="1" customHeight="1" x14ac:dyDescent="0.25">
      <c r="B96" s="258"/>
      <c r="C96" s="258"/>
      <c r="D96" s="258"/>
      <c r="E96" s="258"/>
      <c r="F96" s="258"/>
      <c r="G96" s="258"/>
      <c r="H96" s="258"/>
      <c r="I96" s="258"/>
      <c r="J96" s="258"/>
      <c r="K96" s="258"/>
      <c r="L96" s="258"/>
      <c r="M96" s="258"/>
      <c r="N96" s="258"/>
      <c r="O96" s="258"/>
      <c r="P96" s="258"/>
      <c r="Q96" s="258"/>
      <c r="R96" s="258"/>
      <c r="S96" s="258"/>
      <c r="T96" s="258"/>
      <c r="U96" s="258"/>
      <c r="V96" s="258"/>
      <c r="W96" s="258"/>
      <c r="X96" s="258"/>
      <c r="Y96" s="258"/>
    </row>
    <row r="97" spans="2:25" ht="15" hidden="1" customHeight="1" x14ac:dyDescent="0.25">
      <c r="B97" s="258"/>
      <c r="C97" s="258"/>
      <c r="D97" s="258"/>
      <c r="E97" s="258"/>
      <c r="F97" s="258"/>
      <c r="G97" s="258"/>
      <c r="H97" s="258"/>
      <c r="I97" s="258"/>
      <c r="J97" s="258"/>
      <c r="K97" s="258"/>
      <c r="L97" s="258"/>
      <c r="M97" s="258"/>
      <c r="N97" s="258"/>
      <c r="O97" s="258"/>
      <c r="P97" s="258"/>
      <c r="Q97" s="258"/>
      <c r="R97" s="258"/>
      <c r="S97" s="258"/>
      <c r="T97" s="258"/>
      <c r="U97" s="258"/>
      <c r="V97" s="258"/>
      <c r="W97" s="258"/>
      <c r="X97" s="258"/>
      <c r="Y97" s="258"/>
    </row>
    <row r="98" spans="2:25" ht="15" hidden="1" customHeight="1" x14ac:dyDescent="0.25">
      <c r="B98" s="258"/>
      <c r="C98" s="258"/>
      <c r="D98" s="258"/>
      <c r="E98" s="258"/>
      <c r="F98" s="258"/>
      <c r="G98" s="258"/>
      <c r="H98" s="258"/>
      <c r="I98" s="258"/>
      <c r="J98" s="258"/>
      <c r="K98" s="258"/>
      <c r="L98" s="258"/>
      <c r="M98" s="258"/>
      <c r="N98" s="258"/>
      <c r="O98" s="258"/>
      <c r="P98" s="258"/>
      <c r="Q98" s="258"/>
      <c r="R98" s="258"/>
      <c r="S98" s="258"/>
      <c r="T98" s="258"/>
      <c r="U98" s="258"/>
      <c r="V98" s="258"/>
      <c r="W98" s="258"/>
      <c r="X98" s="258"/>
      <c r="Y98" s="258"/>
    </row>
    <row r="99" spans="2:25" ht="15" hidden="1" customHeight="1" x14ac:dyDescent="0.25">
      <c r="B99" s="258"/>
      <c r="C99" s="258"/>
      <c r="D99" s="258"/>
      <c r="E99" s="258"/>
      <c r="F99" s="258"/>
      <c r="G99" s="258"/>
      <c r="H99" s="258"/>
      <c r="I99" s="258"/>
      <c r="J99" s="258"/>
      <c r="K99" s="258"/>
      <c r="L99" s="258"/>
      <c r="M99" s="258"/>
      <c r="N99" s="258"/>
      <c r="O99" s="258"/>
      <c r="P99" s="258"/>
      <c r="Q99" s="258"/>
      <c r="R99" s="258"/>
      <c r="S99" s="258"/>
      <c r="T99" s="258"/>
      <c r="U99" s="258"/>
      <c r="V99" s="258"/>
      <c r="W99" s="258"/>
      <c r="X99" s="258"/>
      <c r="Y99" s="258"/>
    </row>
    <row r="100" spans="2:25" ht="15" hidden="1" customHeight="1" x14ac:dyDescent="0.25">
      <c r="B100" s="258"/>
      <c r="C100" s="258"/>
      <c r="D100" s="258"/>
      <c r="E100" s="258"/>
      <c r="F100" s="258"/>
      <c r="G100" s="258"/>
      <c r="H100" s="258"/>
      <c r="I100" s="258"/>
      <c r="J100" s="258"/>
      <c r="K100" s="258"/>
      <c r="L100" s="258"/>
      <c r="M100" s="258"/>
      <c r="N100" s="258"/>
      <c r="O100" s="258"/>
      <c r="P100" s="258"/>
      <c r="Q100" s="258"/>
      <c r="R100" s="258"/>
      <c r="S100" s="258"/>
      <c r="T100" s="258"/>
      <c r="U100" s="258"/>
      <c r="V100" s="258"/>
      <c r="W100" s="258"/>
      <c r="X100" s="258"/>
      <c r="Y100" s="258"/>
    </row>
    <row r="101" spans="2:25" ht="15" hidden="1" customHeight="1" x14ac:dyDescent="0.25">
      <c r="B101" s="258"/>
      <c r="C101" s="258"/>
      <c r="D101" s="258"/>
      <c r="E101" s="258"/>
      <c r="F101" s="258"/>
      <c r="G101" s="258"/>
      <c r="H101" s="258"/>
      <c r="I101" s="258"/>
      <c r="J101" s="258"/>
      <c r="K101" s="258"/>
      <c r="L101" s="258"/>
      <c r="M101" s="258"/>
      <c r="N101" s="258"/>
      <c r="O101" s="258"/>
      <c r="P101" s="258"/>
      <c r="Q101" s="258"/>
      <c r="R101" s="258"/>
      <c r="S101" s="258"/>
      <c r="T101" s="258"/>
      <c r="U101" s="258"/>
      <c r="V101" s="258"/>
      <c r="W101" s="258"/>
      <c r="X101" s="258"/>
      <c r="Y101" s="258"/>
    </row>
    <row r="102" spans="2:25" ht="15" hidden="1" customHeight="1" x14ac:dyDescent="0.25">
      <c r="B102" s="258"/>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row>
    <row r="103" spans="2:25" ht="15" hidden="1" customHeight="1" x14ac:dyDescent="0.25">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row>
    <row r="104" spans="2:25" ht="15" hidden="1" customHeight="1" x14ac:dyDescent="0.25">
      <c r="B104" s="258"/>
      <c r="C104" s="258"/>
      <c r="D104" s="258"/>
      <c r="E104" s="258"/>
      <c r="F104" s="258"/>
      <c r="G104" s="258"/>
      <c r="H104" s="258"/>
      <c r="I104" s="258"/>
      <c r="J104" s="258"/>
      <c r="K104" s="258"/>
      <c r="L104" s="258"/>
      <c r="M104" s="258"/>
      <c r="N104" s="258"/>
      <c r="O104" s="258"/>
      <c r="P104" s="258"/>
      <c r="Q104" s="258"/>
      <c r="R104" s="258"/>
      <c r="S104" s="258"/>
      <c r="T104" s="258"/>
      <c r="U104" s="258"/>
      <c r="V104" s="258"/>
      <c r="W104" s="258"/>
      <c r="X104" s="258"/>
      <c r="Y104" s="258"/>
    </row>
    <row r="105" spans="2:25" ht="15" hidden="1" customHeight="1" x14ac:dyDescent="0.25">
      <c r="B105" s="258"/>
      <c r="C105" s="258"/>
      <c r="D105" s="258"/>
      <c r="E105" s="258"/>
      <c r="F105" s="258"/>
      <c r="G105" s="258"/>
      <c r="H105" s="258"/>
      <c r="I105" s="258"/>
      <c r="J105" s="258"/>
      <c r="K105" s="258"/>
      <c r="L105" s="258"/>
      <c r="M105" s="258"/>
      <c r="N105" s="258"/>
      <c r="O105" s="258"/>
      <c r="P105" s="258"/>
      <c r="Q105" s="258"/>
      <c r="R105" s="258"/>
      <c r="S105" s="258"/>
      <c r="T105" s="258"/>
      <c r="U105" s="258"/>
      <c r="V105" s="258"/>
      <c r="W105" s="258"/>
      <c r="X105" s="258"/>
      <c r="Y105" s="258"/>
    </row>
    <row r="106" spans="2:25" ht="15" hidden="1" customHeight="1" x14ac:dyDescent="0.25">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row>
    <row r="107" spans="2:25" ht="15" hidden="1" customHeight="1" x14ac:dyDescent="0.25">
      <c r="B107" s="258"/>
      <c r="C107" s="258"/>
      <c r="D107" s="258"/>
      <c r="E107" s="258"/>
      <c r="F107" s="258"/>
      <c r="G107" s="258"/>
      <c r="H107" s="258"/>
      <c r="I107" s="258"/>
      <c r="J107" s="258"/>
      <c r="K107" s="258"/>
      <c r="L107" s="258"/>
      <c r="M107" s="258"/>
      <c r="N107" s="258"/>
      <c r="O107" s="258"/>
      <c r="P107" s="258"/>
      <c r="Q107" s="258"/>
      <c r="R107" s="258"/>
      <c r="S107" s="258"/>
      <c r="T107" s="258"/>
      <c r="U107" s="258"/>
      <c r="V107" s="258"/>
      <c r="W107" s="258"/>
      <c r="X107" s="258"/>
      <c r="Y107" s="258"/>
    </row>
    <row r="108" spans="2:25" ht="15" hidden="1" customHeight="1" x14ac:dyDescent="0.25">
      <c r="B108" s="258"/>
      <c r="C108" s="258"/>
      <c r="D108" s="258"/>
      <c r="E108" s="258"/>
      <c r="F108" s="258"/>
      <c r="G108" s="258"/>
      <c r="H108" s="258"/>
      <c r="I108" s="258"/>
      <c r="J108" s="258"/>
      <c r="K108" s="258"/>
      <c r="L108" s="258"/>
      <c r="M108" s="258"/>
      <c r="N108" s="258"/>
      <c r="O108" s="258"/>
      <c r="P108" s="258"/>
      <c r="Q108" s="258"/>
      <c r="R108" s="258"/>
      <c r="S108" s="258"/>
      <c r="T108" s="258"/>
      <c r="U108" s="258"/>
      <c r="V108" s="258"/>
      <c r="W108" s="258"/>
      <c r="X108" s="258"/>
      <c r="Y108" s="258"/>
    </row>
    <row r="109" spans="2:25" ht="15" hidden="1" customHeight="1" x14ac:dyDescent="0.25">
      <c r="B109" s="258"/>
      <c r="C109" s="258"/>
      <c r="D109" s="258"/>
      <c r="E109" s="258"/>
      <c r="F109" s="258"/>
      <c r="G109" s="258"/>
      <c r="H109" s="258"/>
      <c r="I109" s="258"/>
      <c r="J109" s="258"/>
      <c r="K109" s="258"/>
      <c r="L109" s="258"/>
      <c r="M109" s="258"/>
      <c r="N109" s="258"/>
      <c r="O109" s="258"/>
      <c r="P109" s="258"/>
      <c r="Q109" s="258"/>
      <c r="R109" s="258"/>
      <c r="S109" s="258"/>
      <c r="T109" s="258"/>
      <c r="U109" s="258"/>
      <c r="V109" s="258"/>
      <c r="W109" s="258"/>
      <c r="X109" s="258"/>
      <c r="Y109" s="258"/>
    </row>
    <row r="110" spans="2:25" ht="15" hidden="1" customHeight="1" x14ac:dyDescent="0.25">
      <c r="B110" s="258"/>
      <c r="C110" s="258"/>
      <c r="D110" s="258"/>
      <c r="E110" s="258"/>
      <c r="F110" s="258"/>
      <c r="G110" s="258"/>
      <c r="H110" s="258"/>
      <c r="I110" s="258"/>
      <c r="J110" s="258"/>
      <c r="K110" s="258"/>
      <c r="L110" s="258"/>
      <c r="M110" s="258"/>
      <c r="N110" s="258"/>
      <c r="O110" s="258"/>
      <c r="P110" s="258"/>
      <c r="Q110" s="258"/>
      <c r="R110" s="258"/>
      <c r="S110" s="258"/>
      <c r="T110" s="258"/>
      <c r="U110" s="258"/>
      <c r="V110" s="258"/>
      <c r="W110" s="258"/>
      <c r="X110" s="258"/>
      <c r="Y110" s="258"/>
    </row>
    <row r="111" spans="2:25" ht="15" hidden="1" customHeight="1" x14ac:dyDescent="0.25">
      <c r="B111" s="258"/>
      <c r="C111" s="258"/>
      <c r="D111" s="258"/>
      <c r="E111" s="258"/>
      <c r="F111" s="258"/>
      <c r="G111" s="258"/>
      <c r="H111" s="258"/>
      <c r="I111" s="258"/>
      <c r="J111" s="258"/>
      <c r="K111" s="258"/>
      <c r="L111" s="258"/>
      <c r="M111" s="258"/>
      <c r="N111" s="258"/>
      <c r="O111" s="258"/>
      <c r="P111" s="258"/>
      <c r="Q111" s="258"/>
      <c r="R111" s="258"/>
      <c r="S111" s="258"/>
      <c r="T111" s="258"/>
      <c r="U111" s="258"/>
      <c r="V111" s="258"/>
      <c r="W111" s="258"/>
      <c r="X111" s="258"/>
      <c r="Y111" s="258"/>
    </row>
    <row r="112" spans="2:25" ht="15" hidden="1" customHeight="1" x14ac:dyDescent="0.25">
      <c r="B112" s="258"/>
      <c r="C112" s="258"/>
      <c r="D112" s="258"/>
      <c r="E112" s="258"/>
      <c r="F112" s="258"/>
      <c r="G112" s="258"/>
      <c r="H112" s="258"/>
      <c r="I112" s="258"/>
      <c r="J112" s="258"/>
      <c r="K112" s="258"/>
      <c r="L112" s="258"/>
      <c r="M112" s="258"/>
      <c r="N112" s="258"/>
      <c r="O112" s="258"/>
      <c r="P112" s="258"/>
      <c r="Q112" s="258"/>
      <c r="R112" s="258"/>
      <c r="S112" s="258"/>
      <c r="T112" s="258"/>
      <c r="U112" s="258"/>
      <c r="V112" s="258"/>
      <c r="W112" s="258"/>
      <c r="X112" s="258"/>
      <c r="Y112" s="258"/>
    </row>
    <row r="113" spans="2:25" ht="15" hidden="1" customHeight="1" x14ac:dyDescent="0.25">
      <c r="B113" s="258"/>
      <c r="C113" s="258"/>
      <c r="D113" s="258"/>
      <c r="E113" s="258"/>
      <c r="F113" s="258"/>
      <c r="G113" s="258"/>
      <c r="H113" s="258"/>
      <c r="I113" s="258"/>
      <c r="J113" s="258"/>
      <c r="K113" s="258"/>
      <c r="L113" s="258"/>
      <c r="M113" s="258"/>
      <c r="N113" s="258"/>
      <c r="O113" s="258"/>
      <c r="P113" s="258"/>
      <c r="Q113" s="258"/>
      <c r="R113" s="258"/>
      <c r="S113" s="258"/>
      <c r="T113" s="258"/>
      <c r="U113" s="258"/>
      <c r="V113" s="258"/>
      <c r="W113" s="258"/>
      <c r="X113" s="258"/>
      <c r="Y113" s="258"/>
    </row>
    <row r="114" spans="2:25" ht="15" hidden="1" customHeight="1" x14ac:dyDescent="0.25">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row>
    <row r="115" spans="2:25" ht="15" hidden="1" customHeight="1" x14ac:dyDescent="0.25">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row>
    <row r="116" spans="2:25" ht="15" hidden="1" customHeight="1" x14ac:dyDescent="0.25">
      <c r="B116" s="258"/>
      <c r="C116" s="258"/>
      <c r="D116" s="258"/>
      <c r="E116" s="258"/>
      <c r="F116" s="258"/>
      <c r="G116" s="258"/>
      <c r="H116" s="258"/>
      <c r="I116" s="258"/>
      <c r="J116" s="258"/>
      <c r="K116" s="258"/>
      <c r="L116" s="258"/>
      <c r="M116" s="258"/>
      <c r="N116" s="258"/>
      <c r="O116" s="258"/>
      <c r="P116" s="258"/>
      <c r="Q116" s="258"/>
      <c r="R116" s="258"/>
      <c r="S116" s="258"/>
      <c r="T116" s="258"/>
      <c r="U116" s="258"/>
      <c r="V116" s="258"/>
      <c r="W116" s="258"/>
      <c r="X116" s="258"/>
      <c r="Y116" s="258"/>
    </row>
    <row r="117" spans="2:25" ht="15" hidden="1" customHeight="1" x14ac:dyDescent="0.25">
      <c r="B117" s="258"/>
      <c r="C117" s="258"/>
      <c r="D117" s="258"/>
      <c r="E117" s="258"/>
      <c r="F117" s="258"/>
      <c r="G117" s="258"/>
      <c r="H117" s="258"/>
      <c r="I117" s="258"/>
      <c r="J117" s="258"/>
      <c r="K117" s="258"/>
      <c r="L117" s="258"/>
      <c r="M117" s="258"/>
      <c r="N117" s="258"/>
      <c r="O117" s="258"/>
      <c r="P117" s="258"/>
      <c r="Q117" s="258"/>
      <c r="R117" s="258"/>
      <c r="S117" s="258"/>
      <c r="T117" s="258"/>
      <c r="U117" s="258"/>
      <c r="V117" s="258"/>
      <c r="W117" s="258"/>
      <c r="X117" s="258"/>
      <c r="Y117" s="258"/>
    </row>
    <row r="118" spans="2:25" ht="15" hidden="1" customHeight="1" x14ac:dyDescent="0.25">
      <c r="B118" s="258"/>
      <c r="C118" s="258"/>
      <c r="D118" s="258"/>
      <c r="E118" s="258"/>
      <c r="F118" s="258"/>
      <c r="G118" s="258"/>
      <c r="H118" s="258"/>
      <c r="I118" s="258"/>
      <c r="J118" s="258"/>
      <c r="K118" s="258"/>
      <c r="L118" s="258"/>
      <c r="M118" s="258"/>
      <c r="N118" s="258"/>
      <c r="O118" s="258"/>
      <c r="P118" s="258"/>
      <c r="Q118" s="258"/>
      <c r="R118" s="258"/>
      <c r="S118" s="258"/>
      <c r="T118" s="258"/>
      <c r="U118" s="258"/>
      <c r="V118" s="258"/>
      <c r="W118" s="258"/>
      <c r="X118" s="258"/>
      <c r="Y118" s="258"/>
    </row>
    <row r="119" spans="2:25" ht="15" hidden="1" customHeight="1" x14ac:dyDescent="0.25">
      <c r="B119" s="258"/>
      <c r="C119" s="258"/>
      <c r="D119" s="258"/>
      <c r="E119" s="258"/>
      <c r="F119" s="258"/>
      <c r="G119" s="258"/>
      <c r="H119" s="258"/>
      <c r="I119" s="258"/>
      <c r="J119" s="258"/>
      <c r="K119" s="258"/>
      <c r="L119" s="258"/>
      <c r="M119" s="258"/>
      <c r="N119" s="258"/>
      <c r="O119" s="258"/>
      <c r="P119" s="258"/>
      <c r="Q119" s="258"/>
      <c r="R119" s="258"/>
      <c r="S119" s="258"/>
      <c r="T119" s="258"/>
      <c r="U119" s="258"/>
      <c r="V119" s="258"/>
      <c r="W119" s="258"/>
      <c r="X119" s="258"/>
      <c r="Y119" s="258"/>
    </row>
    <row r="120" spans="2:25" ht="15" hidden="1" customHeight="1" x14ac:dyDescent="0.25">
      <c r="B120" s="258"/>
      <c r="C120" s="258"/>
      <c r="D120" s="258"/>
      <c r="E120" s="258"/>
      <c r="F120" s="258"/>
      <c r="G120" s="258"/>
      <c r="H120" s="258"/>
      <c r="I120" s="258"/>
      <c r="J120" s="258"/>
      <c r="K120" s="258"/>
      <c r="L120" s="258"/>
      <c r="M120" s="258"/>
      <c r="N120" s="258"/>
      <c r="O120" s="258"/>
      <c r="P120" s="258"/>
      <c r="Q120" s="258"/>
      <c r="R120" s="258"/>
      <c r="S120" s="258"/>
      <c r="T120" s="258"/>
      <c r="U120" s="258"/>
      <c r="V120" s="258"/>
      <c r="W120" s="258"/>
      <c r="X120" s="258"/>
      <c r="Y120" s="258"/>
    </row>
    <row r="121" spans="2:25" ht="15" hidden="1" customHeight="1" x14ac:dyDescent="0.25">
      <c r="B121" s="258"/>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row>
    <row r="122" spans="2:25" ht="15" hidden="1" customHeight="1" x14ac:dyDescent="0.25">
      <c r="B122" s="258"/>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row>
    <row r="123" spans="2:25" ht="15" hidden="1" customHeight="1" x14ac:dyDescent="0.25">
      <c r="B123" s="258"/>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row>
    <row r="124" spans="2:25" ht="15" hidden="1" customHeight="1" x14ac:dyDescent="0.25">
      <c r="B124" s="258"/>
      <c r="C124" s="258"/>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row>
    <row r="125" spans="2:25" ht="15" hidden="1" customHeight="1" x14ac:dyDescent="0.25">
      <c r="B125" s="258"/>
      <c r="C125" s="258"/>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row>
    <row r="126" spans="2:25" ht="15" hidden="1" customHeight="1" x14ac:dyDescent="0.25">
      <c r="B126" s="258"/>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row>
    <row r="127" spans="2:25" ht="15" hidden="1" customHeight="1" x14ac:dyDescent="0.25">
      <c r="B127" s="258"/>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row>
    <row r="128" spans="2:25" ht="15" hidden="1" customHeight="1" x14ac:dyDescent="0.25">
      <c r="B128" s="258"/>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row>
    <row r="129" spans="2:25" ht="15" hidden="1" customHeight="1" x14ac:dyDescent="0.25">
      <c r="B129" s="258"/>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row>
    <row r="130" spans="2:25" ht="15" hidden="1" customHeight="1" x14ac:dyDescent="0.25">
      <c r="B130" s="258"/>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row>
    <row r="131" spans="2:25" ht="15" hidden="1" customHeight="1" x14ac:dyDescent="0.25">
      <c r="B131" s="258"/>
      <c r="C131" s="258"/>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row>
    <row r="132" spans="2:25" ht="15" hidden="1" customHeight="1" x14ac:dyDescent="0.25">
      <c r="B132" s="258"/>
      <c r="C132" s="258"/>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row>
    <row r="133" spans="2:25" ht="15" hidden="1" customHeight="1" x14ac:dyDescent="0.25">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row>
    <row r="134" spans="2:25" ht="15" hidden="1" customHeight="1" x14ac:dyDescent="0.25">
      <c r="B134" s="258"/>
      <c r="C134" s="258"/>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row>
    <row r="135" spans="2:25" ht="15" hidden="1" customHeight="1" x14ac:dyDescent="0.25">
      <c r="B135" s="258"/>
      <c r="C135" s="258"/>
      <c r="D135" s="258"/>
      <c r="E135" s="258"/>
      <c r="F135" s="258"/>
      <c r="G135" s="258"/>
      <c r="H135" s="258"/>
      <c r="I135" s="258"/>
      <c r="J135" s="258"/>
      <c r="K135" s="258"/>
      <c r="L135" s="258"/>
      <c r="M135" s="258"/>
      <c r="N135" s="258"/>
      <c r="O135" s="258"/>
      <c r="P135" s="258"/>
      <c r="Q135" s="258"/>
      <c r="R135" s="258"/>
      <c r="S135" s="258"/>
      <c r="T135" s="258"/>
      <c r="U135" s="258"/>
      <c r="V135" s="258"/>
      <c r="W135" s="258"/>
      <c r="X135" s="258"/>
      <c r="Y135" s="258"/>
    </row>
    <row r="136" spans="2:25" ht="15" hidden="1" customHeight="1" x14ac:dyDescent="0.25">
      <c r="B136" s="258"/>
      <c r="C136" s="258"/>
      <c r="D136" s="258"/>
      <c r="E136" s="258"/>
      <c r="F136" s="258"/>
      <c r="G136" s="258"/>
      <c r="H136" s="258"/>
      <c r="I136" s="258"/>
      <c r="J136" s="258"/>
      <c r="K136" s="258"/>
      <c r="L136" s="258"/>
      <c r="M136" s="258"/>
      <c r="N136" s="258"/>
      <c r="O136" s="258"/>
      <c r="P136" s="258"/>
      <c r="Q136" s="258"/>
      <c r="R136" s="258"/>
      <c r="S136" s="258"/>
      <c r="T136" s="258"/>
      <c r="U136" s="258"/>
      <c r="V136" s="258"/>
      <c r="W136" s="258"/>
      <c r="X136" s="258"/>
      <c r="Y136" s="258"/>
    </row>
    <row r="137" spans="2:25" ht="15" hidden="1" customHeight="1" x14ac:dyDescent="0.25">
      <c r="B137" s="258"/>
      <c r="C137" s="258"/>
      <c r="D137" s="258"/>
      <c r="E137" s="258"/>
      <c r="F137" s="258"/>
      <c r="G137" s="258"/>
      <c r="H137" s="258"/>
      <c r="I137" s="258"/>
      <c r="J137" s="258"/>
      <c r="K137" s="258"/>
      <c r="L137" s="258"/>
      <c r="M137" s="258"/>
      <c r="N137" s="258"/>
      <c r="O137" s="258"/>
      <c r="P137" s="258"/>
      <c r="Q137" s="258"/>
      <c r="R137" s="258"/>
      <c r="S137" s="258"/>
      <c r="T137" s="258"/>
      <c r="U137" s="258"/>
      <c r="V137" s="258"/>
      <c r="W137" s="258"/>
      <c r="X137" s="258"/>
      <c r="Y137" s="258"/>
    </row>
    <row r="138" spans="2:25" ht="15" hidden="1" customHeight="1" x14ac:dyDescent="0.25">
      <c r="B138" s="258"/>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row>
    <row r="139" spans="2:25" ht="15" hidden="1" customHeight="1" x14ac:dyDescent="0.25">
      <c r="B139" s="258"/>
      <c r="C139" s="258"/>
      <c r="D139" s="258"/>
      <c r="E139" s="258"/>
      <c r="F139" s="258"/>
      <c r="G139" s="258"/>
      <c r="H139" s="258"/>
      <c r="I139" s="258"/>
      <c r="J139" s="258"/>
      <c r="K139" s="258"/>
      <c r="L139" s="258"/>
      <c r="M139" s="258"/>
      <c r="N139" s="258"/>
      <c r="O139" s="258"/>
      <c r="P139" s="258"/>
      <c r="Q139" s="258"/>
      <c r="R139" s="258"/>
      <c r="S139" s="258"/>
      <c r="T139" s="258"/>
      <c r="U139" s="258"/>
      <c r="V139" s="258"/>
      <c r="W139" s="258"/>
      <c r="X139" s="258"/>
      <c r="Y139" s="258"/>
    </row>
    <row r="140" spans="2:25" ht="15" hidden="1" customHeight="1" x14ac:dyDescent="0.25">
      <c r="B140" s="258"/>
      <c r="C140" s="258"/>
      <c r="D140" s="258"/>
      <c r="E140" s="258"/>
      <c r="F140" s="258"/>
      <c r="G140" s="258"/>
      <c r="H140" s="258"/>
      <c r="I140" s="258"/>
      <c r="J140" s="258"/>
      <c r="K140" s="258"/>
      <c r="L140" s="258"/>
      <c r="M140" s="258"/>
      <c r="N140" s="258"/>
      <c r="O140" s="258"/>
      <c r="P140" s="258"/>
      <c r="Q140" s="258"/>
      <c r="R140" s="258"/>
      <c r="S140" s="258"/>
      <c r="T140" s="258"/>
      <c r="U140" s="258"/>
      <c r="V140" s="258"/>
      <c r="W140" s="258"/>
      <c r="X140" s="258"/>
      <c r="Y140" s="258"/>
    </row>
    <row r="141" spans="2:25" ht="15" hidden="1" customHeight="1" x14ac:dyDescent="0.25">
      <c r="B141" s="258"/>
      <c r="C141" s="258"/>
      <c r="D141" s="258"/>
      <c r="E141" s="258"/>
      <c r="F141" s="258"/>
      <c r="G141" s="258"/>
      <c r="H141" s="258"/>
      <c r="I141" s="258"/>
      <c r="J141" s="258"/>
      <c r="K141" s="258"/>
      <c r="L141" s="258"/>
      <c r="M141" s="258"/>
      <c r="N141" s="258"/>
      <c r="O141" s="258"/>
      <c r="P141" s="258"/>
      <c r="Q141" s="258"/>
      <c r="R141" s="258"/>
      <c r="S141" s="258"/>
      <c r="T141" s="258"/>
      <c r="U141" s="258"/>
      <c r="V141" s="258"/>
      <c r="W141" s="258"/>
      <c r="X141" s="258"/>
      <c r="Y141" s="258"/>
    </row>
    <row r="142" spans="2:25" ht="15" hidden="1" customHeight="1" x14ac:dyDescent="0.25">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row>
    <row r="143" spans="2:25" ht="15" hidden="1" customHeight="1" x14ac:dyDescent="0.25">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row>
    <row r="144" spans="2:25" ht="15" hidden="1" customHeight="1" x14ac:dyDescent="0.25">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row>
    <row r="145" spans="2:25" ht="15" hidden="1" customHeight="1" x14ac:dyDescent="0.25">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row>
    <row r="146" spans="2:25" ht="15" hidden="1" customHeight="1" x14ac:dyDescent="0.25">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row>
    <row r="147" spans="2:25" ht="15" hidden="1" customHeight="1" x14ac:dyDescent="0.25">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row>
    <row r="148" spans="2:25" ht="15" hidden="1" customHeight="1" x14ac:dyDescent="0.25">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row>
    <row r="149" spans="2:25" ht="15" hidden="1" customHeight="1" x14ac:dyDescent="0.25">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row>
    <row r="150" spans="2:25" ht="15" hidden="1" customHeight="1" x14ac:dyDescent="0.25">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row>
    <row r="151" spans="2:25" ht="15" hidden="1" customHeight="1" x14ac:dyDescent="0.25">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row>
    <row r="152" spans="2:25" ht="15" hidden="1" customHeight="1" x14ac:dyDescent="0.25">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row>
    <row r="153" spans="2:25" ht="15" hidden="1" customHeight="1" x14ac:dyDescent="0.25">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row>
    <row r="154" spans="2:25" ht="15" hidden="1" customHeight="1" x14ac:dyDescent="0.25">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row>
    <row r="155" spans="2:25" ht="15" hidden="1" customHeight="1" x14ac:dyDescent="0.25">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row>
    <row r="156" spans="2:25" ht="15" hidden="1" customHeight="1" x14ac:dyDescent="0.25">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row>
    <row r="157" spans="2:25" ht="15" hidden="1" customHeight="1" x14ac:dyDescent="0.25">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row>
    <row r="158" spans="2:25" ht="15" hidden="1" customHeight="1" x14ac:dyDescent="0.25">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row>
    <row r="159" spans="2:25" hidden="1" x14ac:dyDescent="0.25"/>
    <row r="160" spans="2:25" hidden="1" x14ac:dyDescent="0.25"/>
    <row r="161" hidden="1" x14ac:dyDescent="0.25"/>
    <row r="162" hidden="1" x14ac:dyDescent="0.25"/>
    <row r="163" hidden="1" x14ac:dyDescent="0.25"/>
    <row r="164" hidden="1" x14ac:dyDescent="0.25"/>
    <row r="165" hidden="1" x14ac:dyDescent="0.25"/>
    <row r="166" x14ac:dyDescent="0.25"/>
  </sheetData>
  <sheetProtection algorithmName="SHA-512" hashValue="WKdbsxCIJhlJPSi7WBbdd/mVQgSmKTetrAbiB0i0aOUWuCdJ0Kh3Wd7nsdCbyGmWAjH9tkJzBFnt2+e5g1AvGA==" saltValue="Q22hxQTJrTE0bVaJlUgD9w==" spinCount="100000" sheet="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Z55"/>
  <sheetViews>
    <sheetView showGridLines="0" showRuler="0" zoomScale="80" zoomScaleNormal="80" zoomScalePageLayoutView="60" workbookViewId="0">
      <selection activeCell="C10" sqref="C10:X33"/>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3"/>
    <row r="2" spans="2:25" x14ac:dyDescent="0.25">
      <c r="B2" s="346"/>
      <c r="C2" s="347"/>
      <c r="D2" s="347"/>
      <c r="E2" s="347"/>
      <c r="F2" s="347"/>
      <c r="G2" s="347"/>
      <c r="H2" s="347"/>
      <c r="I2" s="347"/>
      <c r="J2" s="347"/>
      <c r="K2" s="347"/>
      <c r="L2" s="347"/>
      <c r="M2" s="347"/>
      <c r="N2" s="347"/>
      <c r="O2" s="347"/>
      <c r="P2" s="347"/>
      <c r="Q2" s="347"/>
      <c r="R2" s="347"/>
      <c r="S2" s="347"/>
      <c r="T2" s="347"/>
      <c r="U2" s="347"/>
      <c r="V2" s="347"/>
      <c r="W2" s="347"/>
      <c r="X2" s="347"/>
      <c r="Y2" s="348"/>
    </row>
    <row r="3" spans="2:25" ht="15" customHeight="1" x14ac:dyDescent="0.25">
      <c r="B3" s="349"/>
      <c r="C3" s="269" t="s">
        <v>0</v>
      </c>
      <c r="D3" s="269"/>
      <c r="E3" s="269"/>
      <c r="F3" s="269"/>
      <c r="G3" s="269"/>
      <c r="H3" s="269"/>
      <c r="I3" s="269"/>
      <c r="J3" s="269"/>
      <c r="K3" s="269"/>
      <c r="L3" s="269"/>
      <c r="M3" s="269"/>
      <c r="N3" s="269"/>
      <c r="O3" s="269"/>
      <c r="P3" s="269"/>
      <c r="Q3" s="269"/>
      <c r="R3" s="269"/>
      <c r="S3" s="269"/>
      <c r="T3" s="269"/>
      <c r="U3" s="269"/>
      <c r="V3" s="269"/>
      <c r="W3" s="269"/>
      <c r="X3" s="269"/>
      <c r="Y3" s="350"/>
    </row>
    <row r="4" spans="2:25" ht="15" customHeight="1" x14ac:dyDescent="0.25">
      <c r="B4" s="349"/>
      <c r="C4" s="269"/>
      <c r="D4" s="269"/>
      <c r="E4" s="269"/>
      <c r="F4" s="269"/>
      <c r="G4" s="269"/>
      <c r="H4" s="269"/>
      <c r="I4" s="269"/>
      <c r="J4" s="269"/>
      <c r="K4" s="269"/>
      <c r="L4" s="269"/>
      <c r="M4" s="269"/>
      <c r="N4" s="269"/>
      <c r="O4" s="269"/>
      <c r="P4" s="269"/>
      <c r="Q4" s="269"/>
      <c r="R4" s="269"/>
      <c r="S4" s="269"/>
      <c r="T4" s="269"/>
      <c r="U4" s="269"/>
      <c r="V4" s="269"/>
      <c r="W4" s="269"/>
      <c r="X4" s="269"/>
      <c r="Y4" s="350"/>
    </row>
    <row r="5" spans="2:25" ht="15" customHeight="1" x14ac:dyDescent="0.25">
      <c r="B5" s="349"/>
      <c r="C5" s="269"/>
      <c r="D5" s="269"/>
      <c r="E5" s="269"/>
      <c r="F5" s="269"/>
      <c r="G5" s="269"/>
      <c r="H5" s="269"/>
      <c r="I5" s="269"/>
      <c r="J5" s="269"/>
      <c r="K5" s="269"/>
      <c r="L5" s="269"/>
      <c r="M5" s="269"/>
      <c r="N5" s="269"/>
      <c r="O5" s="269"/>
      <c r="P5" s="269"/>
      <c r="Q5" s="269"/>
      <c r="R5" s="269"/>
      <c r="S5" s="269"/>
      <c r="T5" s="269"/>
      <c r="U5" s="269"/>
      <c r="V5" s="269"/>
      <c r="W5" s="269"/>
      <c r="X5" s="269"/>
      <c r="Y5" s="350"/>
    </row>
    <row r="6" spans="2:25" ht="15" customHeight="1" x14ac:dyDescent="0.25">
      <c r="B6" s="349"/>
      <c r="C6" s="269"/>
      <c r="D6" s="269"/>
      <c r="E6" s="269"/>
      <c r="F6" s="269"/>
      <c r="G6" s="269"/>
      <c r="H6" s="269"/>
      <c r="I6" s="269"/>
      <c r="J6" s="269"/>
      <c r="K6" s="269"/>
      <c r="L6" s="269"/>
      <c r="M6" s="269"/>
      <c r="N6" s="269"/>
      <c r="O6" s="269"/>
      <c r="P6" s="269"/>
      <c r="Q6" s="269"/>
      <c r="R6" s="269"/>
      <c r="S6" s="269"/>
      <c r="T6" s="269"/>
      <c r="U6" s="269"/>
      <c r="V6" s="269"/>
      <c r="W6" s="269"/>
      <c r="X6" s="269"/>
      <c r="Y6" s="350"/>
    </row>
    <row r="7" spans="2:25" ht="15" customHeight="1" x14ac:dyDescent="0.25">
      <c r="B7" s="349"/>
      <c r="C7" s="269"/>
      <c r="D7" s="269"/>
      <c r="E7" s="269"/>
      <c r="F7" s="269"/>
      <c r="G7" s="269"/>
      <c r="H7" s="269"/>
      <c r="I7" s="269"/>
      <c r="J7" s="269"/>
      <c r="K7" s="269"/>
      <c r="L7" s="269"/>
      <c r="M7" s="269"/>
      <c r="N7" s="269"/>
      <c r="O7" s="269"/>
      <c r="P7" s="269"/>
      <c r="Q7" s="269"/>
      <c r="R7" s="269"/>
      <c r="S7" s="269"/>
      <c r="T7" s="269"/>
      <c r="U7" s="269"/>
      <c r="V7" s="269"/>
      <c r="W7" s="269"/>
      <c r="X7" s="269"/>
      <c r="Y7" s="350"/>
    </row>
    <row r="8" spans="2:25" ht="15" customHeight="1" x14ac:dyDescent="0.25">
      <c r="B8" s="349"/>
      <c r="C8" s="269"/>
      <c r="D8" s="269"/>
      <c r="E8" s="269"/>
      <c r="F8" s="269"/>
      <c r="G8" s="269"/>
      <c r="H8" s="269"/>
      <c r="I8" s="269"/>
      <c r="J8" s="269"/>
      <c r="K8" s="269"/>
      <c r="L8" s="269"/>
      <c r="M8" s="269"/>
      <c r="N8" s="269"/>
      <c r="O8" s="269"/>
      <c r="P8" s="269"/>
      <c r="Q8" s="269"/>
      <c r="R8" s="269"/>
      <c r="S8" s="269"/>
      <c r="T8" s="269"/>
      <c r="U8" s="269"/>
      <c r="V8" s="269"/>
      <c r="W8" s="269"/>
      <c r="X8" s="269"/>
      <c r="Y8" s="350"/>
    </row>
    <row r="9" spans="2:25" ht="15" customHeight="1" x14ac:dyDescent="0.25">
      <c r="B9" s="349"/>
      <c r="C9" s="269"/>
      <c r="D9" s="269"/>
      <c r="E9" s="269"/>
      <c r="F9" s="269"/>
      <c r="G9" s="269"/>
      <c r="H9" s="269"/>
      <c r="I9" s="269"/>
      <c r="J9" s="269"/>
      <c r="K9" s="269"/>
      <c r="L9" s="269"/>
      <c r="M9" s="269"/>
      <c r="N9" s="269"/>
      <c r="O9" s="269"/>
      <c r="P9" s="269"/>
      <c r="Q9" s="269"/>
      <c r="R9" s="269"/>
      <c r="S9" s="269"/>
      <c r="T9" s="269"/>
      <c r="U9" s="269"/>
      <c r="V9" s="269"/>
      <c r="W9" s="269"/>
      <c r="X9" s="269"/>
      <c r="Y9" s="350"/>
    </row>
    <row r="10" spans="2:25" ht="15" customHeight="1" x14ac:dyDescent="0.25">
      <c r="B10" s="349"/>
      <c r="C10" s="270" t="s">
        <v>938</v>
      </c>
      <c r="D10" s="270"/>
      <c r="E10" s="270"/>
      <c r="F10" s="270"/>
      <c r="G10" s="270"/>
      <c r="H10" s="270"/>
      <c r="I10" s="270"/>
      <c r="J10" s="270"/>
      <c r="K10" s="270"/>
      <c r="L10" s="270"/>
      <c r="M10" s="270"/>
      <c r="N10" s="270"/>
      <c r="O10" s="270"/>
      <c r="P10" s="270"/>
      <c r="Q10" s="270"/>
      <c r="R10" s="270"/>
      <c r="S10" s="270"/>
      <c r="T10" s="270"/>
      <c r="U10" s="270"/>
      <c r="V10" s="270"/>
      <c r="W10" s="270"/>
      <c r="X10" s="270"/>
      <c r="Y10" s="350"/>
    </row>
    <row r="11" spans="2:25" ht="15" customHeight="1" x14ac:dyDescent="0.25">
      <c r="B11" s="349"/>
      <c r="C11" s="270"/>
      <c r="D11" s="270"/>
      <c r="E11" s="270"/>
      <c r="F11" s="270"/>
      <c r="G11" s="270"/>
      <c r="H11" s="270"/>
      <c r="I11" s="270"/>
      <c r="J11" s="270"/>
      <c r="K11" s="270"/>
      <c r="L11" s="270"/>
      <c r="M11" s="270"/>
      <c r="N11" s="270"/>
      <c r="O11" s="270"/>
      <c r="P11" s="270"/>
      <c r="Q11" s="270"/>
      <c r="R11" s="270"/>
      <c r="S11" s="270"/>
      <c r="T11" s="270"/>
      <c r="U11" s="270"/>
      <c r="V11" s="270"/>
      <c r="W11" s="270"/>
      <c r="X11" s="270"/>
      <c r="Y11" s="350"/>
    </row>
    <row r="12" spans="2:25" x14ac:dyDescent="0.25">
      <c r="B12" s="349"/>
      <c r="C12" s="270"/>
      <c r="D12" s="270"/>
      <c r="E12" s="270"/>
      <c r="F12" s="270"/>
      <c r="G12" s="270"/>
      <c r="H12" s="270"/>
      <c r="I12" s="270"/>
      <c r="J12" s="270"/>
      <c r="K12" s="270"/>
      <c r="L12" s="270"/>
      <c r="M12" s="270"/>
      <c r="N12" s="270"/>
      <c r="O12" s="270"/>
      <c r="P12" s="270"/>
      <c r="Q12" s="270"/>
      <c r="R12" s="270"/>
      <c r="S12" s="270"/>
      <c r="T12" s="270"/>
      <c r="U12" s="270"/>
      <c r="V12" s="270"/>
      <c r="W12" s="270"/>
      <c r="X12" s="270"/>
      <c r="Y12" s="350"/>
    </row>
    <row r="13" spans="2:25" ht="15" customHeight="1" x14ac:dyDescent="0.25">
      <c r="B13" s="349"/>
      <c r="C13" s="270"/>
      <c r="D13" s="270"/>
      <c r="E13" s="270"/>
      <c r="F13" s="270"/>
      <c r="G13" s="270"/>
      <c r="H13" s="270"/>
      <c r="I13" s="270"/>
      <c r="J13" s="270"/>
      <c r="K13" s="270"/>
      <c r="L13" s="270"/>
      <c r="M13" s="270"/>
      <c r="N13" s="270"/>
      <c r="O13" s="270"/>
      <c r="P13" s="270"/>
      <c r="Q13" s="270"/>
      <c r="R13" s="270"/>
      <c r="S13" s="270"/>
      <c r="T13" s="270"/>
      <c r="U13" s="270"/>
      <c r="V13" s="270"/>
      <c r="W13" s="270"/>
      <c r="X13" s="270"/>
      <c r="Y13" s="350"/>
    </row>
    <row r="14" spans="2:25" ht="15" customHeight="1" x14ac:dyDescent="0.25">
      <c r="B14" s="349"/>
      <c r="C14" s="270"/>
      <c r="D14" s="270"/>
      <c r="E14" s="270"/>
      <c r="F14" s="270"/>
      <c r="G14" s="270"/>
      <c r="H14" s="270"/>
      <c r="I14" s="270"/>
      <c r="J14" s="270"/>
      <c r="K14" s="270"/>
      <c r="L14" s="270"/>
      <c r="M14" s="270"/>
      <c r="N14" s="270"/>
      <c r="O14" s="270"/>
      <c r="P14" s="270"/>
      <c r="Q14" s="270"/>
      <c r="R14" s="270"/>
      <c r="S14" s="270"/>
      <c r="T14" s="270"/>
      <c r="U14" s="270"/>
      <c r="V14" s="270"/>
      <c r="W14" s="270"/>
      <c r="X14" s="270"/>
      <c r="Y14" s="350"/>
    </row>
    <row r="15" spans="2:25" ht="15" customHeight="1" x14ac:dyDescent="0.25">
      <c r="B15" s="349"/>
      <c r="C15" s="270"/>
      <c r="D15" s="270"/>
      <c r="E15" s="270"/>
      <c r="F15" s="270"/>
      <c r="G15" s="270"/>
      <c r="H15" s="270"/>
      <c r="I15" s="270"/>
      <c r="J15" s="270"/>
      <c r="K15" s="270"/>
      <c r="L15" s="270"/>
      <c r="M15" s="270"/>
      <c r="N15" s="270"/>
      <c r="O15" s="270"/>
      <c r="P15" s="270"/>
      <c r="Q15" s="270"/>
      <c r="R15" s="270"/>
      <c r="S15" s="270"/>
      <c r="T15" s="270"/>
      <c r="U15" s="270"/>
      <c r="V15" s="270"/>
      <c r="W15" s="270"/>
      <c r="X15" s="270"/>
      <c r="Y15" s="350"/>
    </row>
    <row r="16" spans="2:25" ht="15" customHeight="1" x14ac:dyDescent="0.25">
      <c r="B16" s="349"/>
      <c r="C16" s="270"/>
      <c r="D16" s="270"/>
      <c r="E16" s="270"/>
      <c r="F16" s="270"/>
      <c r="G16" s="270"/>
      <c r="H16" s="270"/>
      <c r="I16" s="270"/>
      <c r="J16" s="270"/>
      <c r="K16" s="270"/>
      <c r="L16" s="270"/>
      <c r="M16" s="270"/>
      <c r="N16" s="270"/>
      <c r="O16" s="270"/>
      <c r="P16" s="270"/>
      <c r="Q16" s="270"/>
      <c r="R16" s="270"/>
      <c r="S16" s="270"/>
      <c r="T16" s="270"/>
      <c r="U16" s="270"/>
      <c r="V16" s="270"/>
      <c r="W16" s="270"/>
      <c r="X16" s="270"/>
      <c r="Y16" s="350"/>
    </row>
    <row r="17" spans="2:25" ht="15" customHeight="1" x14ac:dyDescent="0.25">
      <c r="B17" s="349"/>
      <c r="C17" s="270"/>
      <c r="D17" s="270"/>
      <c r="E17" s="270"/>
      <c r="F17" s="270"/>
      <c r="G17" s="270"/>
      <c r="H17" s="270"/>
      <c r="I17" s="270"/>
      <c r="J17" s="270"/>
      <c r="K17" s="270"/>
      <c r="L17" s="270"/>
      <c r="M17" s="270"/>
      <c r="N17" s="270"/>
      <c r="O17" s="270"/>
      <c r="P17" s="270"/>
      <c r="Q17" s="270"/>
      <c r="R17" s="270"/>
      <c r="S17" s="270"/>
      <c r="T17" s="270"/>
      <c r="U17" s="270"/>
      <c r="V17" s="270"/>
      <c r="W17" s="270"/>
      <c r="X17" s="270"/>
      <c r="Y17" s="350"/>
    </row>
    <row r="18" spans="2:25" ht="15" customHeight="1" x14ac:dyDescent="0.25">
      <c r="B18" s="349"/>
      <c r="C18" s="270"/>
      <c r="D18" s="270"/>
      <c r="E18" s="270"/>
      <c r="F18" s="270"/>
      <c r="G18" s="270"/>
      <c r="H18" s="270"/>
      <c r="I18" s="270"/>
      <c r="J18" s="270"/>
      <c r="K18" s="270"/>
      <c r="L18" s="270"/>
      <c r="M18" s="270"/>
      <c r="N18" s="270"/>
      <c r="O18" s="270"/>
      <c r="P18" s="270"/>
      <c r="Q18" s="270"/>
      <c r="R18" s="270"/>
      <c r="S18" s="270"/>
      <c r="T18" s="270"/>
      <c r="U18" s="270"/>
      <c r="V18" s="270"/>
      <c r="W18" s="270"/>
      <c r="X18" s="270"/>
      <c r="Y18" s="350"/>
    </row>
    <row r="19" spans="2:25" ht="15" customHeight="1" x14ac:dyDescent="0.25">
      <c r="B19" s="349"/>
      <c r="C19" s="270"/>
      <c r="D19" s="270"/>
      <c r="E19" s="270"/>
      <c r="F19" s="270"/>
      <c r="G19" s="270"/>
      <c r="H19" s="270"/>
      <c r="I19" s="270"/>
      <c r="J19" s="270"/>
      <c r="K19" s="270"/>
      <c r="L19" s="270"/>
      <c r="M19" s="270"/>
      <c r="N19" s="270"/>
      <c r="O19" s="270"/>
      <c r="P19" s="270"/>
      <c r="Q19" s="270"/>
      <c r="R19" s="270"/>
      <c r="S19" s="270"/>
      <c r="T19" s="270"/>
      <c r="U19" s="270"/>
      <c r="V19" s="270"/>
      <c r="W19" s="270"/>
      <c r="X19" s="270"/>
      <c r="Y19" s="350"/>
    </row>
    <row r="20" spans="2:25" ht="15" customHeight="1" x14ac:dyDescent="0.25">
      <c r="B20" s="349"/>
      <c r="C20" s="270"/>
      <c r="D20" s="270"/>
      <c r="E20" s="270"/>
      <c r="F20" s="270"/>
      <c r="G20" s="270"/>
      <c r="H20" s="270"/>
      <c r="I20" s="270"/>
      <c r="J20" s="270"/>
      <c r="K20" s="270"/>
      <c r="L20" s="270"/>
      <c r="M20" s="270"/>
      <c r="N20" s="270"/>
      <c r="O20" s="270"/>
      <c r="P20" s="270"/>
      <c r="Q20" s="270"/>
      <c r="R20" s="270"/>
      <c r="S20" s="270"/>
      <c r="T20" s="270"/>
      <c r="U20" s="270"/>
      <c r="V20" s="270"/>
      <c r="W20" s="270"/>
      <c r="X20" s="270"/>
      <c r="Y20" s="350"/>
    </row>
    <row r="21" spans="2:25" ht="15" customHeight="1" x14ac:dyDescent="0.25">
      <c r="B21" s="349"/>
      <c r="C21" s="270"/>
      <c r="D21" s="270"/>
      <c r="E21" s="270"/>
      <c r="F21" s="270"/>
      <c r="G21" s="270"/>
      <c r="H21" s="270"/>
      <c r="I21" s="270"/>
      <c r="J21" s="270"/>
      <c r="K21" s="270"/>
      <c r="L21" s="270"/>
      <c r="M21" s="270"/>
      <c r="N21" s="270"/>
      <c r="O21" s="270"/>
      <c r="P21" s="270"/>
      <c r="Q21" s="270"/>
      <c r="R21" s="270"/>
      <c r="S21" s="270"/>
      <c r="T21" s="270"/>
      <c r="U21" s="270"/>
      <c r="V21" s="270"/>
      <c r="W21" s="270"/>
      <c r="X21" s="270"/>
      <c r="Y21" s="350"/>
    </row>
    <row r="22" spans="2:25" ht="15" customHeight="1" x14ac:dyDescent="0.25">
      <c r="B22" s="349"/>
      <c r="C22" s="270"/>
      <c r="D22" s="270"/>
      <c r="E22" s="270"/>
      <c r="F22" s="270"/>
      <c r="G22" s="270"/>
      <c r="H22" s="270"/>
      <c r="I22" s="270"/>
      <c r="J22" s="270"/>
      <c r="K22" s="270"/>
      <c r="L22" s="270"/>
      <c r="M22" s="270"/>
      <c r="N22" s="270"/>
      <c r="O22" s="270"/>
      <c r="P22" s="270"/>
      <c r="Q22" s="270"/>
      <c r="R22" s="270"/>
      <c r="S22" s="270"/>
      <c r="T22" s="270"/>
      <c r="U22" s="270"/>
      <c r="V22" s="270"/>
      <c r="W22" s="270"/>
      <c r="X22" s="270"/>
      <c r="Y22" s="350"/>
    </row>
    <row r="23" spans="2:25" ht="15" customHeight="1" x14ac:dyDescent="0.25">
      <c r="B23" s="349"/>
      <c r="C23" s="270"/>
      <c r="D23" s="270"/>
      <c r="E23" s="270"/>
      <c r="F23" s="270"/>
      <c r="G23" s="270"/>
      <c r="H23" s="270"/>
      <c r="I23" s="270"/>
      <c r="J23" s="270"/>
      <c r="K23" s="270"/>
      <c r="L23" s="270"/>
      <c r="M23" s="270"/>
      <c r="N23" s="270"/>
      <c r="O23" s="270"/>
      <c r="P23" s="270"/>
      <c r="Q23" s="270"/>
      <c r="R23" s="270"/>
      <c r="S23" s="270"/>
      <c r="T23" s="270"/>
      <c r="U23" s="270"/>
      <c r="V23" s="270"/>
      <c r="W23" s="270"/>
      <c r="X23" s="270"/>
      <c r="Y23" s="350"/>
    </row>
    <row r="24" spans="2:25" ht="15" customHeight="1" x14ac:dyDescent="0.25">
      <c r="B24" s="349"/>
      <c r="C24" s="270"/>
      <c r="D24" s="270"/>
      <c r="E24" s="270"/>
      <c r="F24" s="270"/>
      <c r="G24" s="270"/>
      <c r="H24" s="270"/>
      <c r="I24" s="270"/>
      <c r="J24" s="270"/>
      <c r="K24" s="270"/>
      <c r="L24" s="270"/>
      <c r="M24" s="270"/>
      <c r="N24" s="270"/>
      <c r="O24" s="270"/>
      <c r="P24" s="270"/>
      <c r="Q24" s="270"/>
      <c r="R24" s="270"/>
      <c r="S24" s="270"/>
      <c r="T24" s="270"/>
      <c r="U24" s="270"/>
      <c r="V24" s="270"/>
      <c r="W24" s="270"/>
      <c r="X24" s="270"/>
      <c r="Y24" s="350"/>
    </row>
    <row r="25" spans="2:25" ht="15" customHeight="1" x14ac:dyDescent="0.25">
      <c r="B25" s="349"/>
      <c r="C25" s="270"/>
      <c r="D25" s="270"/>
      <c r="E25" s="270"/>
      <c r="F25" s="270"/>
      <c r="G25" s="270"/>
      <c r="H25" s="270"/>
      <c r="I25" s="270"/>
      <c r="J25" s="270"/>
      <c r="K25" s="270"/>
      <c r="L25" s="270"/>
      <c r="M25" s="270"/>
      <c r="N25" s="270"/>
      <c r="O25" s="270"/>
      <c r="P25" s="270"/>
      <c r="Q25" s="270"/>
      <c r="R25" s="270"/>
      <c r="S25" s="270"/>
      <c r="T25" s="270"/>
      <c r="U25" s="270"/>
      <c r="V25" s="270"/>
      <c r="W25" s="270"/>
      <c r="X25" s="270"/>
      <c r="Y25" s="350"/>
    </row>
    <row r="26" spans="2:25" ht="15" customHeight="1" x14ac:dyDescent="0.25">
      <c r="B26" s="349"/>
      <c r="C26" s="270"/>
      <c r="D26" s="270"/>
      <c r="E26" s="270"/>
      <c r="F26" s="270"/>
      <c r="G26" s="270"/>
      <c r="H26" s="270"/>
      <c r="I26" s="270"/>
      <c r="J26" s="270"/>
      <c r="K26" s="270"/>
      <c r="L26" s="270"/>
      <c r="M26" s="270"/>
      <c r="N26" s="270"/>
      <c r="O26" s="270"/>
      <c r="P26" s="270"/>
      <c r="Q26" s="270"/>
      <c r="R26" s="270"/>
      <c r="S26" s="270"/>
      <c r="T26" s="270"/>
      <c r="U26" s="270"/>
      <c r="V26" s="270"/>
      <c r="W26" s="270"/>
      <c r="X26" s="270"/>
      <c r="Y26" s="350"/>
    </row>
    <row r="27" spans="2:25" ht="15" customHeight="1" x14ac:dyDescent="0.25">
      <c r="B27" s="349"/>
      <c r="C27" s="270"/>
      <c r="D27" s="270"/>
      <c r="E27" s="270"/>
      <c r="F27" s="270"/>
      <c r="G27" s="270"/>
      <c r="H27" s="270"/>
      <c r="I27" s="270"/>
      <c r="J27" s="270"/>
      <c r="K27" s="270"/>
      <c r="L27" s="270"/>
      <c r="M27" s="270"/>
      <c r="N27" s="270"/>
      <c r="O27" s="270"/>
      <c r="P27" s="270"/>
      <c r="Q27" s="270"/>
      <c r="R27" s="270"/>
      <c r="S27" s="270"/>
      <c r="T27" s="270"/>
      <c r="U27" s="270"/>
      <c r="V27" s="270"/>
      <c r="W27" s="270"/>
      <c r="X27" s="270"/>
      <c r="Y27" s="350"/>
    </row>
    <row r="28" spans="2:25" ht="15" customHeight="1" x14ac:dyDescent="0.25">
      <c r="B28" s="349"/>
      <c r="C28" s="270"/>
      <c r="D28" s="270"/>
      <c r="E28" s="270"/>
      <c r="F28" s="270"/>
      <c r="G28" s="270"/>
      <c r="H28" s="270"/>
      <c r="I28" s="270"/>
      <c r="J28" s="270"/>
      <c r="K28" s="270"/>
      <c r="L28" s="270"/>
      <c r="M28" s="270"/>
      <c r="N28" s="270"/>
      <c r="O28" s="270"/>
      <c r="P28" s="270"/>
      <c r="Q28" s="270"/>
      <c r="R28" s="270"/>
      <c r="S28" s="270"/>
      <c r="T28" s="270"/>
      <c r="U28" s="270"/>
      <c r="V28" s="270"/>
      <c r="W28" s="270"/>
      <c r="X28" s="270"/>
      <c r="Y28" s="350"/>
    </row>
    <row r="29" spans="2:25" ht="15" customHeight="1" x14ac:dyDescent="0.25">
      <c r="B29" s="349"/>
      <c r="C29" s="270"/>
      <c r="D29" s="270"/>
      <c r="E29" s="270"/>
      <c r="F29" s="270"/>
      <c r="G29" s="270"/>
      <c r="H29" s="270"/>
      <c r="I29" s="270"/>
      <c r="J29" s="270"/>
      <c r="K29" s="270"/>
      <c r="L29" s="270"/>
      <c r="M29" s="270"/>
      <c r="N29" s="270"/>
      <c r="O29" s="270"/>
      <c r="P29" s="270"/>
      <c r="Q29" s="270"/>
      <c r="R29" s="270"/>
      <c r="S29" s="270"/>
      <c r="T29" s="270"/>
      <c r="U29" s="270"/>
      <c r="V29" s="270"/>
      <c r="W29" s="270"/>
      <c r="X29" s="270"/>
      <c r="Y29" s="350"/>
    </row>
    <row r="30" spans="2:25" ht="15" customHeight="1" x14ac:dyDescent="0.25">
      <c r="B30" s="349"/>
      <c r="C30" s="270"/>
      <c r="D30" s="270"/>
      <c r="E30" s="270"/>
      <c r="F30" s="270"/>
      <c r="G30" s="270"/>
      <c r="H30" s="270"/>
      <c r="I30" s="270"/>
      <c r="J30" s="270"/>
      <c r="K30" s="270"/>
      <c r="L30" s="270"/>
      <c r="M30" s="270"/>
      <c r="N30" s="270"/>
      <c r="O30" s="270"/>
      <c r="P30" s="270"/>
      <c r="Q30" s="270"/>
      <c r="R30" s="270"/>
      <c r="S30" s="270"/>
      <c r="T30" s="270"/>
      <c r="U30" s="270"/>
      <c r="V30" s="270"/>
      <c r="W30" s="270"/>
      <c r="X30" s="270"/>
      <c r="Y30" s="350"/>
    </row>
    <row r="31" spans="2:25" ht="15" customHeight="1" x14ac:dyDescent="0.25">
      <c r="B31" s="349"/>
      <c r="C31" s="270"/>
      <c r="D31" s="270"/>
      <c r="E31" s="270"/>
      <c r="F31" s="270"/>
      <c r="G31" s="270"/>
      <c r="H31" s="270"/>
      <c r="I31" s="270"/>
      <c r="J31" s="270"/>
      <c r="K31" s="270"/>
      <c r="L31" s="270"/>
      <c r="M31" s="270"/>
      <c r="N31" s="270"/>
      <c r="O31" s="270"/>
      <c r="P31" s="270"/>
      <c r="Q31" s="270"/>
      <c r="R31" s="270"/>
      <c r="S31" s="270"/>
      <c r="T31" s="270"/>
      <c r="U31" s="270"/>
      <c r="V31" s="270"/>
      <c r="W31" s="270"/>
      <c r="X31" s="270"/>
      <c r="Y31" s="350"/>
    </row>
    <row r="32" spans="2:25" ht="15" customHeight="1" x14ac:dyDescent="0.25">
      <c r="B32" s="349"/>
      <c r="C32" s="270"/>
      <c r="D32" s="270"/>
      <c r="E32" s="270"/>
      <c r="F32" s="270"/>
      <c r="G32" s="270"/>
      <c r="H32" s="270"/>
      <c r="I32" s="270"/>
      <c r="J32" s="270"/>
      <c r="K32" s="270"/>
      <c r="L32" s="270"/>
      <c r="M32" s="270"/>
      <c r="N32" s="270"/>
      <c r="O32" s="270"/>
      <c r="P32" s="270"/>
      <c r="Q32" s="270"/>
      <c r="R32" s="270"/>
      <c r="S32" s="270"/>
      <c r="T32" s="270"/>
      <c r="U32" s="270"/>
      <c r="V32" s="270"/>
      <c r="W32" s="270"/>
      <c r="X32" s="270"/>
      <c r="Y32" s="350"/>
    </row>
    <row r="33" spans="2:25" ht="15" customHeight="1" x14ac:dyDescent="0.25">
      <c r="B33" s="349"/>
      <c r="C33" s="270"/>
      <c r="D33" s="270"/>
      <c r="E33" s="270"/>
      <c r="F33" s="270"/>
      <c r="G33" s="270"/>
      <c r="H33" s="270"/>
      <c r="I33" s="270"/>
      <c r="J33" s="270"/>
      <c r="K33" s="270"/>
      <c r="L33" s="270"/>
      <c r="M33" s="270"/>
      <c r="N33" s="270"/>
      <c r="O33" s="270"/>
      <c r="P33" s="270"/>
      <c r="Q33" s="270"/>
      <c r="R33" s="270"/>
      <c r="S33" s="270"/>
      <c r="T33" s="270"/>
      <c r="U33" s="270"/>
      <c r="V33" s="270"/>
      <c r="W33" s="270"/>
      <c r="X33" s="270"/>
      <c r="Y33" s="350"/>
    </row>
    <row r="34" spans="2:25" ht="15" customHeight="1" x14ac:dyDescent="0.25">
      <c r="B34" s="349"/>
      <c r="C34" s="272" t="s">
        <v>76</v>
      </c>
      <c r="D34" s="272"/>
      <c r="E34" s="272"/>
      <c r="F34" s="272"/>
      <c r="G34" s="272"/>
      <c r="H34" s="272"/>
      <c r="I34" s="272"/>
      <c r="J34" s="272"/>
      <c r="K34" s="272"/>
      <c r="L34" s="273" t="s">
        <v>82</v>
      </c>
      <c r="M34" s="273"/>
      <c r="N34" s="273"/>
      <c r="O34" s="273"/>
      <c r="P34" s="273"/>
      <c r="Q34" s="273"/>
      <c r="R34" s="273"/>
      <c r="S34" s="273"/>
      <c r="T34" s="273"/>
      <c r="U34" s="273"/>
      <c r="V34" s="273"/>
      <c r="W34" s="273"/>
      <c r="X34" s="273"/>
      <c r="Y34" s="350"/>
    </row>
    <row r="35" spans="2:25" ht="15" customHeight="1" x14ac:dyDescent="0.25">
      <c r="B35" s="349"/>
      <c r="C35" s="272"/>
      <c r="D35" s="272"/>
      <c r="E35" s="272"/>
      <c r="F35" s="272"/>
      <c r="G35" s="272"/>
      <c r="H35" s="272"/>
      <c r="I35" s="272"/>
      <c r="J35" s="272"/>
      <c r="K35" s="272"/>
      <c r="L35" s="273"/>
      <c r="M35" s="273"/>
      <c r="N35" s="273"/>
      <c r="O35" s="273"/>
      <c r="P35" s="273"/>
      <c r="Q35" s="273"/>
      <c r="R35" s="273"/>
      <c r="S35" s="273"/>
      <c r="T35" s="273"/>
      <c r="U35" s="273"/>
      <c r="V35" s="273"/>
      <c r="W35" s="273"/>
      <c r="X35" s="273"/>
      <c r="Y35" s="350"/>
    </row>
    <row r="36" spans="2:25" ht="15" customHeight="1" x14ac:dyDescent="0.25">
      <c r="B36" s="349"/>
      <c r="C36" s="272" t="s">
        <v>68</v>
      </c>
      <c r="D36" s="272"/>
      <c r="E36" s="272"/>
      <c r="F36" s="272"/>
      <c r="G36" s="272"/>
      <c r="H36" s="272"/>
      <c r="I36" s="272"/>
      <c r="J36" s="272"/>
      <c r="K36" s="272"/>
      <c r="L36" s="268" t="s">
        <v>74</v>
      </c>
      <c r="M36" s="268"/>
      <c r="N36" s="268"/>
      <c r="O36" s="268"/>
      <c r="P36" s="268"/>
      <c r="Q36" s="268"/>
      <c r="R36" s="268"/>
      <c r="S36" s="268"/>
      <c r="T36" s="268"/>
      <c r="U36" s="268"/>
      <c r="V36" s="268"/>
      <c r="W36" s="268"/>
      <c r="X36" s="268"/>
      <c r="Y36" s="350"/>
    </row>
    <row r="37" spans="2:25" ht="15" customHeight="1" x14ac:dyDescent="0.25">
      <c r="B37" s="349"/>
      <c r="C37" s="272"/>
      <c r="D37" s="272"/>
      <c r="E37" s="272"/>
      <c r="F37" s="272"/>
      <c r="G37" s="272"/>
      <c r="H37" s="272"/>
      <c r="I37" s="272"/>
      <c r="J37" s="272"/>
      <c r="K37" s="272"/>
      <c r="L37" s="268"/>
      <c r="M37" s="268"/>
      <c r="N37" s="268"/>
      <c r="O37" s="268"/>
      <c r="P37" s="268"/>
      <c r="Q37" s="268"/>
      <c r="R37" s="268"/>
      <c r="S37" s="268"/>
      <c r="T37" s="268"/>
      <c r="U37" s="268"/>
      <c r="V37" s="268"/>
      <c r="W37" s="268"/>
      <c r="X37" s="268"/>
      <c r="Y37" s="350"/>
    </row>
    <row r="38" spans="2:25" ht="15" customHeight="1" x14ac:dyDescent="0.25">
      <c r="B38" s="349"/>
      <c r="C38" s="272" t="s">
        <v>1</v>
      </c>
      <c r="D38" s="272"/>
      <c r="E38" s="272"/>
      <c r="F38" s="272"/>
      <c r="G38" s="272"/>
      <c r="H38" s="272"/>
      <c r="I38" s="272"/>
      <c r="J38" s="272"/>
      <c r="K38" s="272"/>
      <c r="L38" s="266" t="s">
        <v>75</v>
      </c>
      <c r="M38" s="266"/>
      <c r="N38" s="266"/>
      <c r="O38" s="266"/>
      <c r="P38" s="266"/>
      <c r="Q38" s="266"/>
      <c r="R38" s="266"/>
      <c r="S38" s="266"/>
      <c r="T38" s="266"/>
      <c r="U38" s="266"/>
      <c r="V38" s="266"/>
      <c r="W38" s="266"/>
      <c r="X38" s="266"/>
      <c r="Y38" s="350"/>
    </row>
    <row r="39" spans="2:25" ht="15" customHeight="1" x14ac:dyDescent="0.25">
      <c r="B39" s="351"/>
      <c r="C39" s="272"/>
      <c r="D39" s="272"/>
      <c r="E39" s="272"/>
      <c r="F39" s="272"/>
      <c r="G39" s="272"/>
      <c r="H39" s="272"/>
      <c r="I39" s="272"/>
      <c r="J39" s="272"/>
      <c r="K39" s="272"/>
      <c r="L39" s="266"/>
      <c r="M39" s="266"/>
      <c r="N39" s="266"/>
      <c r="O39" s="266"/>
      <c r="P39" s="266"/>
      <c r="Q39" s="266"/>
      <c r="R39" s="266"/>
      <c r="S39" s="266"/>
      <c r="T39" s="266"/>
      <c r="U39" s="266"/>
      <c r="V39" s="266"/>
      <c r="W39" s="266"/>
      <c r="X39" s="266"/>
      <c r="Y39" s="352"/>
    </row>
    <row r="40" spans="2:25" ht="15" customHeight="1" x14ac:dyDescent="0.25">
      <c r="B40" s="351"/>
      <c r="C40" s="272" t="s">
        <v>50</v>
      </c>
      <c r="D40" s="272"/>
      <c r="E40" s="272"/>
      <c r="F40" s="272"/>
      <c r="G40" s="272"/>
      <c r="H40" s="272"/>
      <c r="I40" s="272"/>
      <c r="J40" s="272"/>
      <c r="K40" s="272"/>
      <c r="L40" s="267">
        <f>'Planilha Orçamentária'!J56</f>
        <v>0</v>
      </c>
      <c r="M40" s="267"/>
      <c r="N40" s="267"/>
      <c r="O40" s="267"/>
      <c r="P40" s="267"/>
      <c r="Q40" s="267"/>
      <c r="R40" s="267"/>
      <c r="S40" s="267"/>
      <c r="T40" s="267"/>
      <c r="U40" s="267"/>
      <c r="V40" s="267"/>
      <c r="W40" s="267"/>
      <c r="X40" s="267"/>
      <c r="Y40" s="352"/>
    </row>
    <row r="41" spans="2:25" ht="15" customHeight="1" x14ac:dyDescent="0.25">
      <c r="B41" s="351"/>
      <c r="C41" s="272"/>
      <c r="D41" s="272"/>
      <c r="E41" s="272"/>
      <c r="F41" s="272"/>
      <c r="G41" s="272"/>
      <c r="H41" s="272"/>
      <c r="I41" s="272"/>
      <c r="J41" s="272"/>
      <c r="K41" s="272"/>
      <c r="L41" s="267"/>
      <c r="M41" s="267"/>
      <c r="N41" s="267"/>
      <c r="O41" s="267"/>
      <c r="P41" s="267"/>
      <c r="Q41" s="267"/>
      <c r="R41" s="267"/>
      <c r="S41" s="267"/>
      <c r="T41" s="267"/>
      <c r="U41" s="267"/>
      <c r="V41" s="267"/>
      <c r="W41" s="267"/>
      <c r="X41" s="267"/>
      <c r="Y41" s="352"/>
    </row>
    <row r="42" spans="2:25" ht="15" customHeight="1" x14ac:dyDescent="0.25">
      <c r="B42" s="351"/>
      <c r="C42" s="272" t="s">
        <v>936</v>
      </c>
      <c r="D42" s="272"/>
      <c r="E42" s="272"/>
      <c r="F42" s="272"/>
      <c r="G42" s="272"/>
      <c r="H42" s="272"/>
      <c r="I42" s="272"/>
      <c r="J42" s="272"/>
      <c r="K42" s="272"/>
      <c r="L42" s="267" t="s">
        <v>937</v>
      </c>
      <c r="M42" s="267"/>
      <c r="N42" s="267"/>
      <c r="O42" s="267"/>
      <c r="P42" s="267"/>
      <c r="Q42" s="267"/>
      <c r="R42" s="267"/>
      <c r="S42" s="267"/>
      <c r="T42" s="267"/>
      <c r="U42" s="267"/>
      <c r="V42" s="267"/>
      <c r="W42" s="267"/>
      <c r="X42" s="267"/>
      <c r="Y42" s="352"/>
    </row>
    <row r="43" spans="2:25" ht="15" customHeight="1" x14ac:dyDescent="0.25">
      <c r="B43" s="351"/>
      <c r="C43" s="272"/>
      <c r="D43" s="272"/>
      <c r="E43" s="272"/>
      <c r="F43" s="272"/>
      <c r="G43" s="272"/>
      <c r="H43" s="272"/>
      <c r="I43" s="272"/>
      <c r="J43" s="272"/>
      <c r="K43" s="272"/>
      <c r="L43" s="267"/>
      <c r="M43" s="267"/>
      <c r="N43" s="267"/>
      <c r="O43" s="267"/>
      <c r="P43" s="267"/>
      <c r="Q43" s="267"/>
      <c r="R43" s="267"/>
      <c r="S43" s="267"/>
      <c r="T43" s="267"/>
      <c r="U43" s="267"/>
      <c r="V43" s="267"/>
      <c r="W43" s="267"/>
      <c r="X43" s="267"/>
      <c r="Y43" s="352"/>
    </row>
    <row r="44" spans="2:25" ht="15" customHeight="1" x14ac:dyDescent="0.25">
      <c r="B44" s="351"/>
      <c r="C44" s="272" t="s">
        <v>65</v>
      </c>
      <c r="D44" s="272"/>
      <c r="E44" s="272"/>
      <c r="F44" s="272"/>
      <c r="G44" s="272"/>
      <c r="H44" s="272"/>
      <c r="I44" s="272"/>
      <c r="J44" s="272"/>
      <c r="K44" s="272"/>
      <c r="L44" s="273" t="s">
        <v>66</v>
      </c>
      <c r="M44" s="273"/>
      <c r="N44" s="273"/>
      <c r="O44" s="273"/>
      <c r="P44" s="273"/>
      <c r="Q44" s="273"/>
      <c r="R44" s="273"/>
      <c r="S44" s="273"/>
      <c r="T44" s="273"/>
      <c r="U44" s="273"/>
      <c r="V44" s="273"/>
      <c r="W44" s="273"/>
      <c r="X44" s="273"/>
      <c r="Y44" s="352"/>
    </row>
    <row r="45" spans="2:25" ht="15" customHeight="1" x14ac:dyDescent="0.25">
      <c r="B45" s="351"/>
      <c r="C45" s="272"/>
      <c r="D45" s="272"/>
      <c r="E45" s="272"/>
      <c r="F45" s="272"/>
      <c r="G45" s="272"/>
      <c r="H45" s="272"/>
      <c r="I45" s="272"/>
      <c r="J45" s="272"/>
      <c r="K45" s="272"/>
      <c r="L45" s="273"/>
      <c r="M45" s="273"/>
      <c r="N45" s="273"/>
      <c r="O45" s="273"/>
      <c r="P45" s="273"/>
      <c r="Q45" s="273"/>
      <c r="R45" s="273"/>
      <c r="S45" s="273"/>
      <c r="T45" s="273"/>
      <c r="U45" s="273"/>
      <c r="V45" s="273"/>
      <c r="W45" s="273"/>
      <c r="X45" s="273"/>
      <c r="Y45" s="352"/>
    </row>
    <row r="46" spans="2:25" ht="15" customHeight="1" x14ac:dyDescent="0.25">
      <c r="B46" s="351"/>
      <c r="Y46" s="352"/>
    </row>
    <row r="47" spans="2:25" ht="15" customHeight="1" x14ac:dyDescent="0.25">
      <c r="B47" s="351"/>
      <c r="Y47" s="352"/>
    </row>
    <row r="48" spans="2:25" ht="15" customHeight="1" x14ac:dyDescent="0.25">
      <c r="B48" s="351"/>
      <c r="Y48" s="352"/>
    </row>
    <row r="49" spans="2:25" ht="15" customHeight="1" x14ac:dyDescent="0.25">
      <c r="B49" s="351"/>
      <c r="C49" s="5"/>
      <c r="D49" s="5"/>
      <c r="E49" s="5"/>
      <c r="F49" s="5"/>
      <c r="G49" s="5"/>
      <c r="H49" s="5"/>
      <c r="I49" s="5"/>
      <c r="J49" s="5"/>
      <c r="K49" s="5"/>
      <c r="L49" s="3"/>
      <c r="M49" s="3"/>
      <c r="N49" s="3"/>
      <c r="O49" s="3"/>
      <c r="P49" s="3"/>
      <c r="Q49" s="3"/>
      <c r="R49" s="3"/>
      <c r="S49" s="3"/>
      <c r="T49" s="3"/>
      <c r="U49" s="3"/>
      <c r="V49" s="3"/>
      <c r="W49" s="3"/>
      <c r="X49" s="3"/>
      <c r="Y49" s="352"/>
    </row>
    <row r="50" spans="2:25" ht="15" customHeight="1" x14ac:dyDescent="0.25">
      <c r="B50" s="351"/>
      <c r="C50" s="5"/>
      <c r="D50" s="5"/>
      <c r="E50" s="5"/>
      <c r="F50" s="5"/>
      <c r="G50" s="5"/>
      <c r="H50" s="5"/>
      <c r="I50" s="5"/>
      <c r="J50" s="5"/>
      <c r="K50" s="5"/>
      <c r="L50" s="274"/>
      <c r="M50" s="274"/>
      <c r="N50" s="274"/>
      <c r="O50" s="274"/>
      <c r="P50" s="274"/>
      <c r="Q50" s="274"/>
      <c r="R50" s="274"/>
      <c r="S50" s="274"/>
      <c r="T50" s="274"/>
      <c r="U50" s="274"/>
      <c r="V50" s="274"/>
      <c r="W50" s="274"/>
      <c r="X50" s="274"/>
      <c r="Y50" s="352"/>
    </row>
    <row r="51" spans="2:25" ht="15" customHeight="1" x14ac:dyDescent="0.25">
      <c r="B51" s="351"/>
      <c r="C51" s="4"/>
      <c r="D51" s="4"/>
      <c r="E51" s="4"/>
      <c r="F51" s="4"/>
      <c r="G51" s="4"/>
      <c r="H51" s="4"/>
      <c r="I51" s="4"/>
      <c r="J51" s="4"/>
      <c r="K51" s="4"/>
      <c r="L51" s="4"/>
      <c r="M51" s="4"/>
      <c r="N51" s="4"/>
      <c r="O51" s="4"/>
      <c r="P51" s="4"/>
      <c r="Q51" s="4"/>
      <c r="R51" s="4"/>
      <c r="S51" s="4"/>
      <c r="T51" s="4"/>
      <c r="U51" s="4"/>
      <c r="V51" s="4"/>
      <c r="W51" s="4"/>
      <c r="X51" s="4"/>
      <c r="Y51" s="352"/>
    </row>
    <row r="52" spans="2:25" ht="15" customHeight="1" x14ac:dyDescent="0.25">
      <c r="B52" s="353" t="s">
        <v>67</v>
      </c>
      <c r="C52" s="271"/>
      <c r="D52" s="271"/>
      <c r="E52" s="271"/>
      <c r="F52" s="271"/>
      <c r="G52" s="271"/>
      <c r="H52" s="271"/>
      <c r="I52" s="271"/>
      <c r="J52" s="271"/>
      <c r="K52" s="271"/>
      <c r="L52" s="271"/>
      <c r="M52" s="271"/>
      <c r="N52" s="271"/>
      <c r="O52" s="271"/>
      <c r="P52" s="271"/>
      <c r="Q52" s="271"/>
      <c r="R52" s="271"/>
      <c r="S52" s="271"/>
      <c r="T52" s="271"/>
      <c r="U52" s="271"/>
      <c r="V52" s="271"/>
      <c r="W52" s="271"/>
      <c r="X52" s="271"/>
      <c r="Y52" s="354"/>
    </row>
    <row r="53" spans="2:25" ht="15" customHeight="1" x14ac:dyDescent="0.25">
      <c r="B53" s="353" t="s">
        <v>1135</v>
      </c>
      <c r="C53" s="271"/>
      <c r="D53" s="271"/>
      <c r="E53" s="271"/>
      <c r="F53" s="271"/>
      <c r="G53" s="271"/>
      <c r="H53" s="271"/>
      <c r="I53" s="271"/>
      <c r="J53" s="271"/>
      <c r="K53" s="271"/>
      <c r="L53" s="271"/>
      <c r="M53" s="271"/>
      <c r="N53" s="271"/>
      <c r="O53" s="271"/>
      <c r="P53" s="271"/>
      <c r="Q53" s="271"/>
      <c r="R53" s="271"/>
      <c r="S53" s="271"/>
      <c r="T53" s="271"/>
      <c r="U53" s="271"/>
      <c r="V53" s="271"/>
      <c r="W53" s="271"/>
      <c r="X53" s="271"/>
      <c r="Y53" s="354"/>
    </row>
    <row r="54" spans="2:25" ht="16.5" thickBot="1" x14ac:dyDescent="0.3">
      <c r="B54" s="355"/>
      <c r="C54" s="356"/>
      <c r="D54" s="356"/>
      <c r="E54" s="356"/>
      <c r="F54" s="356"/>
      <c r="G54" s="356"/>
      <c r="H54" s="356"/>
      <c r="I54" s="356"/>
      <c r="J54" s="356"/>
      <c r="K54" s="356"/>
      <c r="L54" s="356"/>
      <c r="M54" s="356"/>
      <c r="N54" s="356"/>
      <c r="O54" s="356"/>
      <c r="P54" s="356"/>
      <c r="Q54" s="356"/>
      <c r="R54" s="356"/>
      <c r="S54" s="356"/>
      <c r="T54" s="356"/>
      <c r="U54" s="356"/>
      <c r="V54" s="356"/>
      <c r="W54" s="356"/>
      <c r="X54" s="356"/>
      <c r="Y54" s="357"/>
    </row>
    <row r="55" spans="2:25" x14ac:dyDescent="0.25"/>
  </sheetData>
  <sheetProtection algorithmName="SHA-512" hashValue="ApqNFeC2tC2IoD1/e4Pkm7MNxSL99VNq0aUm+QhVBzMboVpsPPv1/faC/FxWwmYGTbq6+VFk/kbxwxw/dv4CzA==" saltValue="A9IpkxR1hHrkJnlzlTd83A==" spinCount="100000" sheet="1" objects="1" scenarios="1" selectLockedCells="1"/>
  <mergeCells count="17">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 ref="C3:X9"/>
    <mergeCell ref="C10:X33"/>
  </mergeCells>
  <dataValidations count="4">
    <dataValidation type="list" allowBlank="1" showInputMessage="1" showErrorMessage="1" sqref="L38:X39">
      <formula1>PROGRAMA_BDMG</formula1>
    </dataValidation>
    <dataValidation type="whole" allowBlank="1" showErrorMessage="1" errorTitle="NÚMERO INVÁLIDO!" error="Insira o número com 6 dígitos." promptTitle="NÚMERO INVÁLIDO!" prompt="Insira o número com 6 dígitos." sqref="L36:X37">
      <formula1>100000</formula1>
      <formula2>999999</formula2>
    </dataValidation>
    <dataValidation type="list" allowBlank="1" showInputMessage="1" showErrorMessage="1" sqref="L42:X43">
      <formula1>TIPO_DE_OBRA</formula1>
    </dataValidation>
    <dataValidation type="list" allowBlank="1" showInputMessage="1" showErrorMessage="1" sqref="L34:X35">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57"/>
  <sheetViews>
    <sheetView showGridLines="0" zoomScale="80" zoomScaleNormal="80" zoomScaleSheetLayoutView="80" zoomScalePageLayoutView="80" workbookViewId="0">
      <selection activeCell="B57" sqref="B57"/>
    </sheetView>
  </sheetViews>
  <sheetFormatPr defaultColWidth="0" defaultRowHeight="15" x14ac:dyDescent="0.25"/>
  <cols>
    <col min="1" max="1" width="1.7109375" style="14" customWidth="1"/>
    <col min="2" max="2" width="6.7109375" style="10" customWidth="1"/>
    <col min="3" max="3" width="15.7109375" style="10" customWidth="1"/>
    <col min="4" max="4" width="70.7109375" style="10" customWidth="1"/>
    <col min="5" max="5" width="8.7109375" style="10" customWidth="1"/>
    <col min="6" max="9" width="15.7109375" style="10" customWidth="1"/>
    <col min="10" max="10" width="15.7109375" style="11" customWidth="1"/>
    <col min="11" max="11" width="1.7109375" style="12" customWidth="1"/>
    <col min="12" max="12" width="0" style="10" hidden="1" customWidth="1"/>
    <col min="13" max="13" width="0" style="13" hidden="1" customWidth="1"/>
    <col min="14" max="16384" width="9.140625" style="14" hidden="1"/>
  </cols>
  <sheetData>
    <row r="1" spans="2:13" ht="9.9499999999999993" customHeight="1" x14ac:dyDescent="0.25"/>
    <row r="2" spans="2:13" s="18" customFormat="1" ht="45" customHeight="1" x14ac:dyDescent="0.25">
      <c r="B2" s="286" t="s">
        <v>947</v>
      </c>
      <c r="C2" s="286"/>
      <c r="D2" s="286"/>
      <c r="E2" s="286"/>
      <c r="F2" s="286"/>
      <c r="G2" s="286"/>
      <c r="H2" s="286"/>
      <c r="I2" s="286"/>
      <c r="J2" s="286"/>
      <c r="K2" s="15"/>
      <c r="L2" s="16"/>
      <c r="M2" s="17"/>
    </row>
    <row r="3" spans="2:13" s="18" customFormat="1" ht="20.100000000000001" customHeight="1" x14ac:dyDescent="0.25">
      <c r="B3" s="287" t="s">
        <v>948</v>
      </c>
      <c r="C3" s="288"/>
      <c r="D3" s="288"/>
      <c r="E3" s="288"/>
      <c r="F3" s="288"/>
      <c r="G3" s="288"/>
      <c r="H3" s="288"/>
      <c r="I3" s="288"/>
      <c r="J3" s="289"/>
      <c r="K3" s="15"/>
      <c r="L3" s="16"/>
      <c r="M3" s="17"/>
    </row>
    <row r="4" spans="2:13" s="18" customFormat="1" ht="15" customHeight="1" x14ac:dyDescent="0.25">
      <c r="B4" s="290" t="s">
        <v>949</v>
      </c>
      <c r="C4" s="291"/>
      <c r="D4" s="291"/>
      <c r="E4" s="291"/>
      <c r="F4" s="291"/>
      <c r="G4" s="292" t="s">
        <v>950</v>
      </c>
      <c r="H4" s="293" t="s">
        <v>951</v>
      </c>
      <c r="I4" s="294"/>
      <c r="J4" s="19" t="s">
        <v>952</v>
      </c>
      <c r="K4" s="15"/>
      <c r="L4" s="16"/>
      <c r="M4" s="17"/>
    </row>
    <row r="5" spans="2:13" s="18" customFormat="1" ht="15" customHeight="1" x14ac:dyDescent="0.25">
      <c r="B5" s="290" t="s">
        <v>953</v>
      </c>
      <c r="C5" s="291"/>
      <c r="D5" s="291"/>
      <c r="E5" s="291"/>
      <c r="F5" s="291"/>
      <c r="G5" s="292"/>
      <c r="H5" s="295"/>
      <c r="I5" s="296"/>
      <c r="J5" s="20"/>
      <c r="K5" s="15"/>
      <c r="L5" s="16"/>
      <c r="M5" s="17"/>
    </row>
    <row r="6" spans="2:13" s="18" customFormat="1" ht="15" customHeight="1" x14ac:dyDescent="0.25">
      <c r="B6" s="290" t="s">
        <v>954</v>
      </c>
      <c r="C6" s="291"/>
      <c r="D6" s="291"/>
      <c r="E6" s="291"/>
      <c r="F6" s="291"/>
      <c r="G6" s="292"/>
      <c r="H6" s="295"/>
      <c r="I6" s="296"/>
      <c r="J6" s="20"/>
      <c r="K6" s="15"/>
    </row>
    <row r="7" spans="2:13" s="18" customFormat="1" ht="15" customHeight="1" x14ac:dyDescent="0.25">
      <c r="B7" s="290" t="s">
        <v>955</v>
      </c>
      <c r="C7" s="291"/>
      <c r="D7" s="291"/>
      <c r="E7" s="291"/>
      <c r="F7" s="291"/>
      <c r="G7" s="292"/>
      <c r="H7" s="21"/>
      <c r="I7" s="22"/>
      <c r="J7" s="20"/>
      <c r="K7" s="15"/>
    </row>
    <row r="8" spans="2:13" s="18" customFormat="1" ht="15" customHeight="1" x14ac:dyDescent="0.25">
      <c r="B8" s="23" t="s">
        <v>956</v>
      </c>
      <c r="C8" s="24">
        <v>0</v>
      </c>
      <c r="D8" s="25"/>
      <c r="E8" s="25"/>
      <c r="F8" s="25"/>
      <c r="G8" s="292"/>
      <c r="H8" s="297"/>
      <c r="I8" s="295"/>
      <c r="J8" s="20"/>
      <c r="K8" s="15"/>
    </row>
    <row r="9" spans="2:13" s="18" customFormat="1" ht="15" customHeight="1" x14ac:dyDescent="0.25">
      <c r="B9" s="298" t="s">
        <v>957</v>
      </c>
      <c r="C9" s="299"/>
      <c r="D9" s="299"/>
      <c r="E9" s="299"/>
      <c r="F9" s="299"/>
      <c r="G9" s="292"/>
      <c r="H9" s="300"/>
      <c r="I9" s="301"/>
      <c r="J9" s="244"/>
      <c r="K9" s="15"/>
    </row>
    <row r="10" spans="2:13" s="18" customFormat="1" ht="15" customHeight="1" x14ac:dyDescent="0.25">
      <c r="B10" s="281" t="s">
        <v>947</v>
      </c>
      <c r="C10" s="281"/>
      <c r="D10" s="281"/>
      <c r="E10" s="281"/>
      <c r="F10" s="281"/>
      <c r="G10" s="281"/>
      <c r="H10" s="281"/>
      <c r="I10" s="281"/>
      <c r="J10" s="281"/>
      <c r="K10" s="15"/>
    </row>
    <row r="11" spans="2:13" s="18" customFormat="1" ht="15" customHeight="1" x14ac:dyDescent="0.25">
      <c r="B11" s="282" t="s">
        <v>958</v>
      </c>
      <c r="C11" s="282" t="s">
        <v>959</v>
      </c>
      <c r="D11" s="282" t="s">
        <v>960</v>
      </c>
      <c r="E11" s="282" t="s">
        <v>961</v>
      </c>
      <c r="F11" s="284" t="s">
        <v>962</v>
      </c>
      <c r="G11" s="275" t="s">
        <v>963</v>
      </c>
      <c r="H11" s="276"/>
      <c r="I11" s="275" t="s">
        <v>963</v>
      </c>
      <c r="J11" s="276"/>
      <c r="K11" s="15"/>
    </row>
    <row r="12" spans="2:13" s="18" customFormat="1" ht="15" customHeight="1" x14ac:dyDescent="0.25">
      <c r="B12" s="282"/>
      <c r="C12" s="282"/>
      <c r="D12" s="282"/>
      <c r="E12" s="282"/>
      <c r="F12" s="284"/>
      <c r="G12" s="277" t="s">
        <v>964</v>
      </c>
      <c r="H12" s="278"/>
      <c r="I12" s="277" t="s">
        <v>965</v>
      </c>
      <c r="J12" s="278"/>
      <c r="K12" s="15"/>
    </row>
    <row r="13" spans="2:13" s="18" customFormat="1" ht="15" customHeight="1" thickBot="1" x14ac:dyDescent="0.3">
      <c r="B13" s="283"/>
      <c r="C13" s="283"/>
      <c r="D13" s="283"/>
      <c r="E13" s="283"/>
      <c r="F13" s="285"/>
      <c r="G13" s="26" t="s">
        <v>966</v>
      </c>
      <c r="H13" s="27" t="s">
        <v>967</v>
      </c>
      <c r="I13" s="26" t="s">
        <v>966</v>
      </c>
      <c r="J13" s="27" t="s">
        <v>967</v>
      </c>
      <c r="K13" s="15"/>
    </row>
    <row r="14" spans="2:13" s="18" customFormat="1" ht="15" customHeight="1" x14ac:dyDescent="0.25">
      <c r="B14" s="28">
        <v>1</v>
      </c>
      <c r="C14" s="213"/>
      <c r="D14" s="214" t="s">
        <v>968</v>
      </c>
      <c r="E14" s="215"/>
      <c r="F14" s="216"/>
      <c r="G14" s="224"/>
      <c r="H14" s="223">
        <f>SUBTOTAL(9,H15:H19)</f>
        <v>0</v>
      </c>
      <c r="I14" s="227"/>
      <c r="J14" s="223">
        <f>SUBTOTAL(9,J15:J19)</f>
        <v>0</v>
      </c>
      <c r="K14" s="15"/>
    </row>
    <row r="15" spans="2:13" s="18" customFormat="1" ht="15" customHeight="1" x14ac:dyDescent="0.25">
      <c r="B15" s="29" t="s">
        <v>969</v>
      </c>
      <c r="C15" s="30"/>
      <c r="D15" s="31" t="s">
        <v>970</v>
      </c>
      <c r="E15" s="32"/>
      <c r="F15" s="33"/>
      <c r="G15" s="34"/>
      <c r="H15" s="35">
        <f>ROUND(G15*F15,2)</f>
        <v>0</v>
      </c>
      <c r="I15" s="228">
        <f>ROUND(G15*(1+$C$8),2)</f>
        <v>0</v>
      </c>
      <c r="J15" s="35">
        <f>ROUND(I15*F15,2)</f>
        <v>0</v>
      </c>
      <c r="K15" s="15"/>
    </row>
    <row r="16" spans="2:13" s="18" customFormat="1" ht="15" customHeight="1" x14ac:dyDescent="0.25">
      <c r="B16" s="29" t="s">
        <v>971</v>
      </c>
      <c r="C16" s="30"/>
      <c r="D16" s="31"/>
      <c r="E16" s="32"/>
      <c r="F16" s="33"/>
      <c r="G16" s="34"/>
      <c r="H16" s="35">
        <f t="shared" ref="H16:H19" si="0">ROUND(G16*F16,2)</f>
        <v>0</v>
      </c>
      <c r="I16" s="228">
        <f t="shared" ref="I16:I19" si="1">ROUND(G16*(1+$C$8),2)</f>
        <v>0</v>
      </c>
      <c r="J16" s="35">
        <f>ROUND(I16*F16,2)</f>
        <v>0</v>
      </c>
      <c r="K16" s="15"/>
    </row>
    <row r="17" spans="2:13" s="18" customFormat="1" ht="15" customHeight="1" x14ac:dyDescent="0.25">
      <c r="B17" s="29" t="s">
        <v>972</v>
      </c>
      <c r="C17" s="30"/>
      <c r="D17" s="31"/>
      <c r="E17" s="32"/>
      <c r="F17" s="33"/>
      <c r="G17" s="34"/>
      <c r="H17" s="35">
        <f t="shared" si="0"/>
        <v>0</v>
      </c>
      <c r="I17" s="228">
        <f t="shared" si="1"/>
        <v>0</v>
      </c>
      <c r="J17" s="35">
        <f>ROUND(I17*F17,2)</f>
        <v>0</v>
      </c>
      <c r="K17" s="15"/>
    </row>
    <row r="18" spans="2:13" s="18" customFormat="1" ht="15" customHeight="1" x14ac:dyDescent="0.25">
      <c r="B18" s="29" t="s">
        <v>973</v>
      </c>
      <c r="C18" s="30"/>
      <c r="D18" s="31"/>
      <c r="E18" s="32"/>
      <c r="F18" s="33"/>
      <c r="G18" s="34"/>
      <c r="H18" s="35">
        <f t="shared" si="0"/>
        <v>0</v>
      </c>
      <c r="I18" s="228">
        <f t="shared" si="1"/>
        <v>0</v>
      </c>
      <c r="J18" s="35">
        <f>ROUND(I18*F18,2)</f>
        <v>0</v>
      </c>
      <c r="K18" s="15"/>
    </row>
    <row r="19" spans="2:13" s="18" customFormat="1" ht="15" customHeight="1" x14ac:dyDescent="0.25">
      <c r="B19" s="29" t="s">
        <v>974</v>
      </c>
      <c r="C19" s="30"/>
      <c r="D19" s="31"/>
      <c r="E19" s="32"/>
      <c r="F19" s="33"/>
      <c r="G19" s="34"/>
      <c r="H19" s="35">
        <f t="shared" si="0"/>
        <v>0</v>
      </c>
      <c r="I19" s="228">
        <f t="shared" si="1"/>
        <v>0</v>
      </c>
      <c r="J19" s="35">
        <f>ROUND(I19*F19,2)</f>
        <v>0</v>
      </c>
      <c r="K19" s="15"/>
    </row>
    <row r="20" spans="2:13" s="18" customFormat="1" ht="15" customHeight="1" x14ac:dyDescent="0.25">
      <c r="B20" s="29">
        <v>2</v>
      </c>
      <c r="C20" s="217"/>
      <c r="D20" s="218" t="s">
        <v>975</v>
      </c>
      <c r="E20" s="219"/>
      <c r="F20" s="220"/>
      <c r="G20" s="225"/>
      <c r="H20" s="226">
        <f>SUBTOTAL(9,H21:H25)</f>
        <v>0</v>
      </c>
      <c r="I20" s="229"/>
      <c r="J20" s="226">
        <f>SUBTOTAL(9,J21:J25)</f>
        <v>0</v>
      </c>
      <c r="K20" s="15"/>
    </row>
    <row r="21" spans="2:13" s="18" customFormat="1" ht="15" customHeight="1" x14ac:dyDescent="0.25">
      <c r="B21" s="29" t="s">
        <v>976</v>
      </c>
      <c r="C21" s="30"/>
      <c r="D21" s="31"/>
      <c r="E21" s="32"/>
      <c r="F21" s="33"/>
      <c r="G21" s="34"/>
      <c r="H21" s="35">
        <f>ROUND(G21*F21,2)</f>
        <v>0</v>
      </c>
      <c r="I21" s="228">
        <f>ROUND(G21*(1+$C$8),2)</f>
        <v>0</v>
      </c>
      <c r="J21" s="35">
        <f>ROUND(I21*F21,2)</f>
        <v>0</v>
      </c>
      <c r="K21" s="15"/>
      <c r="L21" s="16"/>
      <c r="M21" s="17"/>
    </row>
    <row r="22" spans="2:13" s="18" customFormat="1" ht="15" customHeight="1" x14ac:dyDescent="0.25">
      <c r="B22" s="29" t="s">
        <v>977</v>
      </c>
      <c r="C22" s="30"/>
      <c r="D22" s="31"/>
      <c r="E22" s="32"/>
      <c r="F22" s="33"/>
      <c r="G22" s="34"/>
      <c r="H22" s="35">
        <f t="shared" ref="H22:H25" si="2">ROUND(G22*F22,2)</f>
        <v>0</v>
      </c>
      <c r="I22" s="228">
        <f t="shared" ref="I22:I25" si="3">ROUND(G22*(1+$C$8),2)</f>
        <v>0</v>
      </c>
      <c r="J22" s="35">
        <f>ROUND(I22*F22,2)</f>
        <v>0</v>
      </c>
      <c r="K22" s="15"/>
      <c r="L22" s="16"/>
      <c r="M22" s="17"/>
    </row>
    <row r="23" spans="2:13" s="18" customFormat="1" ht="15" customHeight="1" x14ac:dyDescent="0.25">
      <c r="B23" s="29" t="s">
        <v>978</v>
      </c>
      <c r="C23" s="30"/>
      <c r="D23" s="31"/>
      <c r="E23" s="32"/>
      <c r="F23" s="33"/>
      <c r="G23" s="34"/>
      <c r="H23" s="35">
        <f t="shared" si="2"/>
        <v>0</v>
      </c>
      <c r="I23" s="228">
        <f t="shared" si="3"/>
        <v>0</v>
      </c>
      <c r="J23" s="35">
        <f>ROUND(I23*F23,2)</f>
        <v>0</v>
      </c>
      <c r="K23" s="15"/>
      <c r="L23" s="16"/>
      <c r="M23" s="17"/>
    </row>
    <row r="24" spans="2:13" s="18" customFormat="1" ht="15" customHeight="1" x14ac:dyDescent="0.25">
      <c r="B24" s="29" t="s">
        <v>979</v>
      </c>
      <c r="C24" s="30"/>
      <c r="D24" s="31"/>
      <c r="E24" s="32"/>
      <c r="F24" s="33"/>
      <c r="G24" s="34"/>
      <c r="H24" s="35">
        <f t="shared" si="2"/>
        <v>0</v>
      </c>
      <c r="I24" s="228">
        <f t="shared" si="3"/>
        <v>0</v>
      </c>
      <c r="J24" s="35">
        <f>ROUND(I24*F24,2)</f>
        <v>0</v>
      </c>
      <c r="K24" s="15"/>
      <c r="L24" s="16"/>
      <c r="M24" s="17"/>
    </row>
    <row r="25" spans="2:13" s="18" customFormat="1" ht="15" customHeight="1" x14ac:dyDescent="0.25">
      <c r="B25" s="29" t="s">
        <v>980</v>
      </c>
      <c r="C25" s="30"/>
      <c r="D25" s="31"/>
      <c r="E25" s="32"/>
      <c r="F25" s="33"/>
      <c r="G25" s="34"/>
      <c r="H25" s="35">
        <f t="shared" si="2"/>
        <v>0</v>
      </c>
      <c r="I25" s="228">
        <f t="shared" si="3"/>
        <v>0</v>
      </c>
      <c r="J25" s="35">
        <f>ROUND(I25*F25,2)</f>
        <v>0</v>
      </c>
      <c r="K25" s="15"/>
      <c r="L25" s="16"/>
      <c r="M25" s="17"/>
    </row>
    <row r="26" spans="2:13" s="18" customFormat="1" ht="15" customHeight="1" x14ac:dyDescent="0.25">
      <c r="B26" s="29">
        <v>3</v>
      </c>
      <c r="C26" s="217"/>
      <c r="D26" s="218" t="s">
        <v>981</v>
      </c>
      <c r="E26" s="219"/>
      <c r="F26" s="220"/>
      <c r="G26" s="225"/>
      <c r="H26" s="226">
        <f>SUBTOTAL(9,H27:H31)</f>
        <v>0</v>
      </c>
      <c r="I26" s="229"/>
      <c r="J26" s="226">
        <f>SUBTOTAL(9,J27:J31)</f>
        <v>0</v>
      </c>
      <c r="K26" s="15"/>
      <c r="L26" s="16"/>
      <c r="M26" s="17"/>
    </row>
    <row r="27" spans="2:13" s="18" customFormat="1" ht="15" customHeight="1" x14ac:dyDescent="0.25">
      <c r="B27" s="29" t="s">
        <v>982</v>
      </c>
      <c r="C27" s="30"/>
      <c r="D27" s="31"/>
      <c r="E27" s="32"/>
      <c r="F27" s="33"/>
      <c r="G27" s="34"/>
      <c r="H27" s="35">
        <f>ROUND(G27*F27,2)</f>
        <v>0</v>
      </c>
      <c r="I27" s="228">
        <f>ROUND(G27*(1+$C$8),2)</f>
        <v>0</v>
      </c>
      <c r="J27" s="35">
        <f>ROUND(I27*F27,2)</f>
        <v>0</v>
      </c>
      <c r="K27" s="15"/>
      <c r="L27" s="16"/>
      <c r="M27" s="17"/>
    </row>
    <row r="28" spans="2:13" s="18" customFormat="1" ht="15" customHeight="1" x14ac:dyDescent="0.25">
      <c r="B28" s="29" t="s">
        <v>983</v>
      </c>
      <c r="C28" s="30"/>
      <c r="D28" s="31"/>
      <c r="E28" s="32"/>
      <c r="F28" s="33"/>
      <c r="G28" s="34"/>
      <c r="H28" s="35">
        <f t="shared" ref="H28:H31" si="4">ROUND(G28*F28,2)</f>
        <v>0</v>
      </c>
      <c r="I28" s="228">
        <f t="shared" ref="I28:I31" si="5">ROUND(G28*(1+$C$8),2)</f>
        <v>0</v>
      </c>
      <c r="J28" s="35">
        <f>ROUND(I28*F28,2)</f>
        <v>0</v>
      </c>
      <c r="K28" s="15"/>
      <c r="L28" s="16"/>
      <c r="M28" s="17"/>
    </row>
    <row r="29" spans="2:13" s="18" customFormat="1" ht="15" customHeight="1" x14ac:dyDescent="0.25">
      <c r="B29" s="29" t="s">
        <v>984</v>
      </c>
      <c r="C29" s="30"/>
      <c r="D29" s="31"/>
      <c r="E29" s="32"/>
      <c r="F29" s="33"/>
      <c r="G29" s="34"/>
      <c r="H29" s="35">
        <f t="shared" si="4"/>
        <v>0</v>
      </c>
      <c r="I29" s="228">
        <f t="shared" si="5"/>
        <v>0</v>
      </c>
      <c r="J29" s="35">
        <f>ROUND(I29*F29,2)</f>
        <v>0</v>
      </c>
      <c r="K29" s="15"/>
      <c r="L29" s="16"/>
      <c r="M29" s="17"/>
    </row>
    <row r="30" spans="2:13" s="18" customFormat="1" ht="15" customHeight="1" x14ac:dyDescent="0.25">
      <c r="B30" s="29" t="s">
        <v>985</v>
      </c>
      <c r="C30" s="30"/>
      <c r="D30" s="31"/>
      <c r="E30" s="32"/>
      <c r="F30" s="33"/>
      <c r="G30" s="34"/>
      <c r="H30" s="35">
        <f t="shared" si="4"/>
        <v>0</v>
      </c>
      <c r="I30" s="228">
        <f t="shared" si="5"/>
        <v>0</v>
      </c>
      <c r="J30" s="35">
        <f>ROUND(I30*F30,2)</f>
        <v>0</v>
      </c>
      <c r="K30" s="15"/>
      <c r="L30" s="16"/>
      <c r="M30" s="17"/>
    </row>
    <row r="31" spans="2:13" s="18" customFormat="1" ht="15" customHeight="1" x14ac:dyDescent="0.25">
      <c r="B31" s="29" t="s">
        <v>986</v>
      </c>
      <c r="C31" s="30"/>
      <c r="D31" s="31"/>
      <c r="E31" s="32"/>
      <c r="F31" s="33"/>
      <c r="G31" s="34"/>
      <c r="H31" s="35">
        <f t="shared" si="4"/>
        <v>0</v>
      </c>
      <c r="I31" s="228">
        <f t="shared" si="5"/>
        <v>0</v>
      </c>
      <c r="J31" s="35">
        <f>ROUND(I31*F31,2)</f>
        <v>0</v>
      </c>
      <c r="K31" s="15"/>
      <c r="L31" s="16"/>
      <c r="M31" s="17"/>
    </row>
    <row r="32" spans="2:13" s="18" customFormat="1" ht="15" customHeight="1" x14ac:dyDescent="0.25">
      <c r="B32" s="29">
        <v>4</v>
      </c>
      <c r="C32" s="217"/>
      <c r="D32" s="218" t="s">
        <v>987</v>
      </c>
      <c r="E32" s="219"/>
      <c r="F32" s="220"/>
      <c r="G32" s="225"/>
      <c r="H32" s="226">
        <f>SUBTOTAL(9,H33:H37)</f>
        <v>0</v>
      </c>
      <c r="I32" s="229"/>
      <c r="J32" s="226">
        <f>SUBTOTAL(9,J33:J37)</f>
        <v>0</v>
      </c>
      <c r="K32" s="15"/>
      <c r="L32" s="16"/>
      <c r="M32" s="17"/>
    </row>
    <row r="33" spans="2:13" s="18" customFormat="1" ht="15" customHeight="1" x14ac:dyDescent="0.25">
      <c r="B33" s="29" t="s">
        <v>988</v>
      </c>
      <c r="C33" s="30"/>
      <c r="D33" s="31"/>
      <c r="E33" s="32"/>
      <c r="F33" s="33"/>
      <c r="G33" s="34"/>
      <c r="H33" s="35">
        <f>ROUND(G33*F33,2)</f>
        <v>0</v>
      </c>
      <c r="I33" s="228">
        <f>ROUND(G33*(1+$C$8),2)</f>
        <v>0</v>
      </c>
      <c r="J33" s="35">
        <f>ROUND(I33*F33,2)</f>
        <v>0</v>
      </c>
      <c r="K33" s="15"/>
      <c r="L33" s="16"/>
      <c r="M33" s="17"/>
    </row>
    <row r="34" spans="2:13" s="18" customFormat="1" ht="15" customHeight="1" x14ac:dyDescent="0.25">
      <c r="B34" s="29" t="s">
        <v>989</v>
      </c>
      <c r="C34" s="30"/>
      <c r="D34" s="31"/>
      <c r="E34" s="32"/>
      <c r="F34" s="33"/>
      <c r="G34" s="34"/>
      <c r="H34" s="35">
        <f t="shared" ref="H34:H37" si="6">ROUND(G34*F34,2)</f>
        <v>0</v>
      </c>
      <c r="I34" s="228">
        <f t="shared" ref="I34:I37" si="7">ROUND(G34*(1+$C$8),2)</f>
        <v>0</v>
      </c>
      <c r="J34" s="35">
        <f>ROUND(I34*F34,2)</f>
        <v>0</v>
      </c>
      <c r="K34" s="15"/>
      <c r="L34" s="16"/>
      <c r="M34" s="17"/>
    </row>
    <row r="35" spans="2:13" s="18" customFormat="1" ht="15" customHeight="1" x14ac:dyDescent="0.25">
      <c r="B35" s="36" t="s">
        <v>990</v>
      </c>
      <c r="C35" s="37"/>
      <c r="D35" s="38"/>
      <c r="E35" s="32"/>
      <c r="F35" s="33"/>
      <c r="G35" s="34"/>
      <c r="H35" s="35">
        <f t="shared" si="6"/>
        <v>0</v>
      </c>
      <c r="I35" s="228">
        <f t="shared" si="7"/>
        <v>0</v>
      </c>
      <c r="J35" s="35">
        <f>ROUND(I35*F35,2)</f>
        <v>0</v>
      </c>
      <c r="K35" s="15"/>
      <c r="L35" s="16"/>
      <c r="M35" s="17"/>
    </row>
    <row r="36" spans="2:13" s="18" customFormat="1" ht="15" customHeight="1" x14ac:dyDescent="0.25">
      <c r="B36" s="36" t="s">
        <v>991</v>
      </c>
      <c r="C36" s="37"/>
      <c r="D36" s="38"/>
      <c r="E36" s="32"/>
      <c r="F36" s="33"/>
      <c r="G36" s="34"/>
      <c r="H36" s="35">
        <f t="shared" si="6"/>
        <v>0</v>
      </c>
      <c r="I36" s="228">
        <f t="shared" si="7"/>
        <v>0</v>
      </c>
      <c r="J36" s="35">
        <f>ROUND(I36*F36,2)</f>
        <v>0</v>
      </c>
      <c r="K36" s="15"/>
      <c r="L36" s="16"/>
      <c r="M36" s="17"/>
    </row>
    <row r="37" spans="2:13" s="18" customFormat="1" ht="15" customHeight="1" x14ac:dyDescent="0.25">
      <c r="B37" s="36" t="s">
        <v>992</v>
      </c>
      <c r="C37" s="37"/>
      <c r="D37" s="38"/>
      <c r="E37" s="32"/>
      <c r="F37" s="33"/>
      <c r="G37" s="34"/>
      <c r="H37" s="35">
        <f t="shared" si="6"/>
        <v>0</v>
      </c>
      <c r="I37" s="228">
        <f t="shared" si="7"/>
        <v>0</v>
      </c>
      <c r="J37" s="35">
        <f>ROUND(I37*F37,2)</f>
        <v>0</v>
      </c>
      <c r="K37" s="15"/>
      <c r="L37" s="16"/>
      <c r="M37" s="17"/>
    </row>
    <row r="38" spans="2:13" s="18" customFormat="1" ht="15" customHeight="1" x14ac:dyDescent="0.25">
      <c r="B38" s="36">
        <v>5</v>
      </c>
      <c r="C38" s="221"/>
      <c r="D38" s="222" t="s">
        <v>993</v>
      </c>
      <c r="E38" s="219"/>
      <c r="F38" s="220"/>
      <c r="G38" s="225"/>
      <c r="H38" s="226">
        <f>SUBTOTAL(9,H39:H43)</f>
        <v>0</v>
      </c>
      <c r="I38" s="229"/>
      <c r="J38" s="226">
        <f>SUBTOTAL(9,J39:J43)</f>
        <v>0</v>
      </c>
      <c r="K38" s="15"/>
      <c r="L38" s="16"/>
      <c r="M38" s="17"/>
    </row>
    <row r="39" spans="2:13" s="18" customFormat="1" ht="15" customHeight="1" x14ac:dyDescent="0.25">
      <c r="B39" s="36" t="s">
        <v>994</v>
      </c>
      <c r="C39" s="37"/>
      <c r="D39" s="38"/>
      <c r="E39" s="32"/>
      <c r="F39" s="33"/>
      <c r="G39" s="34"/>
      <c r="H39" s="35">
        <f>ROUND(G39*F39,2)</f>
        <v>0</v>
      </c>
      <c r="I39" s="228">
        <f>ROUND(G39*(1+$C$8),2)</f>
        <v>0</v>
      </c>
      <c r="J39" s="35">
        <f>ROUND(I39*F39,2)</f>
        <v>0</v>
      </c>
      <c r="K39" s="15"/>
      <c r="L39" s="16"/>
      <c r="M39" s="17"/>
    </row>
    <row r="40" spans="2:13" s="18" customFormat="1" ht="15" customHeight="1" x14ac:dyDescent="0.25">
      <c r="B40" s="36" t="s">
        <v>995</v>
      </c>
      <c r="C40" s="37"/>
      <c r="D40" s="38"/>
      <c r="E40" s="32"/>
      <c r="F40" s="33"/>
      <c r="G40" s="34"/>
      <c r="H40" s="35">
        <f t="shared" ref="H40:H43" si="8">ROUND(G40*F40,2)</f>
        <v>0</v>
      </c>
      <c r="I40" s="228">
        <f t="shared" ref="I40:I43" si="9">ROUND(G40*(1+$C$8),2)</f>
        <v>0</v>
      </c>
      <c r="J40" s="35">
        <f>ROUND(I40*F40,2)</f>
        <v>0</v>
      </c>
      <c r="K40" s="15"/>
      <c r="L40" s="16"/>
      <c r="M40" s="17"/>
    </row>
    <row r="41" spans="2:13" s="18" customFormat="1" ht="15" customHeight="1" x14ac:dyDescent="0.25">
      <c r="B41" s="36" t="s">
        <v>996</v>
      </c>
      <c r="C41" s="37"/>
      <c r="D41" s="38"/>
      <c r="E41" s="32"/>
      <c r="F41" s="33"/>
      <c r="G41" s="34"/>
      <c r="H41" s="35">
        <f t="shared" si="8"/>
        <v>0</v>
      </c>
      <c r="I41" s="228">
        <f t="shared" si="9"/>
        <v>0</v>
      </c>
      <c r="J41" s="35">
        <f>ROUND(I41*F41,2)</f>
        <v>0</v>
      </c>
      <c r="K41" s="15"/>
      <c r="L41" s="16"/>
      <c r="M41" s="17"/>
    </row>
    <row r="42" spans="2:13" s="18" customFormat="1" ht="15" customHeight="1" x14ac:dyDescent="0.25">
      <c r="B42" s="36" t="s">
        <v>997</v>
      </c>
      <c r="C42" s="37"/>
      <c r="D42" s="38"/>
      <c r="E42" s="32"/>
      <c r="F42" s="33"/>
      <c r="G42" s="34"/>
      <c r="H42" s="35">
        <f t="shared" si="8"/>
        <v>0</v>
      </c>
      <c r="I42" s="228">
        <f t="shared" si="9"/>
        <v>0</v>
      </c>
      <c r="J42" s="35">
        <f>ROUND(I42*F42,2)</f>
        <v>0</v>
      </c>
      <c r="K42" s="15"/>
      <c r="L42" s="16"/>
      <c r="M42" s="17"/>
    </row>
    <row r="43" spans="2:13" s="18" customFormat="1" ht="15" customHeight="1" x14ac:dyDescent="0.25">
      <c r="B43" s="36" t="s">
        <v>998</v>
      </c>
      <c r="C43" s="37"/>
      <c r="D43" s="38"/>
      <c r="E43" s="32"/>
      <c r="F43" s="33"/>
      <c r="G43" s="34"/>
      <c r="H43" s="35">
        <f t="shared" si="8"/>
        <v>0</v>
      </c>
      <c r="I43" s="228">
        <f t="shared" si="9"/>
        <v>0</v>
      </c>
      <c r="J43" s="35">
        <f>ROUND(I43*F43,2)</f>
        <v>0</v>
      </c>
      <c r="K43" s="15"/>
      <c r="L43" s="16"/>
      <c r="M43" s="17"/>
    </row>
    <row r="44" spans="2:13" s="18" customFormat="1" ht="15" customHeight="1" x14ac:dyDescent="0.25">
      <c r="B44" s="36">
        <v>6</v>
      </c>
      <c r="C44" s="221"/>
      <c r="D44" s="222" t="s">
        <v>999</v>
      </c>
      <c r="E44" s="219"/>
      <c r="F44" s="220"/>
      <c r="G44" s="225"/>
      <c r="H44" s="226">
        <f>SUBTOTAL(9,H45:H49)</f>
        <v>0</v>
      </c>
      <c r="I44" s="229"/>
      <c r="J44" s="226">
        <f>SUBTOTAL(9,J45:J49)</f>
        <v>0</v>
      </c>
      <c r="K44" s="15"/>
      <c r="L44" s="16"/>
      <c r="M44" s="17"/>
    </row>
    <row r="45" spans="2:13" s="18" customFormat="1" ht="15" customHeight="1" x14ac:dyDescent="0.25">
      <c r="B45" s="36" t="s">
        <v>1000</v>
      </c>
      <c r="C45" s="37"/>
      <c r="D45" s="38"/>
      <c r="E45" s="32"/>
      <c r="F45" s="33"/>
      <c r="G45" s="34"/>
      <c r="H45" s="35">
        <f>ROUND(G45*F45,2)</f>
        <v>0</v>
      </c>
      <c r="I45" s="228">
        <f>ROUND(G45*(1+$C$8),2)</f>
        <v>0</v>
      </c>
      <c r="J45" s="35">
        <f>ROUND(I45*F45,2)</f>
        <v>0</v>
      </c>
      <c r="K45" s="15"/>
      <c r="L45" s="16"/>
      <c r="M45" s="17"/>
    </row>
    <row r="46" spans="2:13" s="18" customFormat="1" ht="15" customHeight="1" x14ac:dyDescent="0.25">
      <c r="B46" s="36" t="s">
        <v>1001</v>
      </c>
      <c r="C46" s="37"/>
      <c r="D46" s="38"/>
      <c r="E46" s="32"/>
      <c r="F46" s="33"/>
      <c r="G46" s="34"/>
      <c r="H46" s="35">
        <f t="shared" ref="H46:H49" si="10">ROUND(G46*F46,2)</f>
        <v>0</v>
      </c>
      <c r="I46" s="228">
        <f t="shared" ref="I46:I49" si="11">ROUND(G46*(1+$C$8),2)</f>
        <v>0</v>
      </c>
      <c r="J46" s="35">
        <f>ROUND(I46*F46,2)</f>
        <v>0</v>
      </c>
      <c r="K46" s="15"/>
      <c r="L46" s="16"/>
      <c r="M46" s="17"/>
    </row>
    <row r="47" spans="2:13" s="18" customFormat="1" ht="15" customHeight="1" x14ac:dyDescent="0.25">
      <c r="B47" s="29" t="s">
        <v>1002</v>
      </c>
      <c r="C47" s="30"/>
      <c r="D47" s="31"/>
      <c r="E47" s="32"/>
      <c r="F47" s="33"/>
      <c r="G47" s="34"/>
      <c r="H47" s="35">
        <f t="shared" si="10"/>
        <v>0</v>
      </c>
      <c r="I47" s="228">
        <f t="shared" si="11"/>
        <v>0</v>
      </c>
      <c r="J47" s="35">
        <f>ROUND(I47*F47,2)</f>
        <v>0</v>
      </c>
      <c r="K47" s="15"/>
      <c r="L47" s="16"/>
      <c r="M47" s="17"/>
    </row>
    <row r="48" spans="2:13" s="18" customFormat="1" ht="15" customHeight="1" x14ac:dyDescent="0.25">
      <c r="B48" s="29" t="s">
        <v>1003</v>
      </c>
      <c r="C48" s="30"/>
      <c r="D48" s="31"/>
      <c r="E48" s="32"/>
      <c r="F48" s="33"/>
      <c r="G48" s="34"/>
      <c r="H48" s="35">
        <f t="shared" si="10"/>
        <v>0</v>
      </c>
      <c r="I48" s="228">
        <f t="shared" si="11"/>
        <v>0</v>
      </c>
      <c r="J48" s="35">
        <f>ROUND(I48*F48,2)</f>
        <v>0</v>
      </c>
      <c r="K48" s="15"/>
      <c r="L48" s="16"/>
      <c r="M48" s="17"/>
    </row>
    <row r="49" spans="2:13" s="18" customFormat="1" ht="15" customHeight="1" x14ac:dyDescent="0.25">
      <c r="B49" s="29" t="s">
        <v>1004</v>
      </c>
      <c r="C49" s="30"/>
      <c r="D49" s="31"/>
      <c r="E49" s="32"/>
      <c r="F49" s="33"/>
      <c r="G49" s="34"/>
      <c r="H49" s="35">
        <f t="shared" si="10"/>
        <v>0</v>
      </c>
      <c r="I49" s="228">
        <f t="shared" si="11"/>
        <v>0</v>
      </c>
      <c r="J49" s="35">
        <f>ROUND(I49*F49,2)</f>
        <v>0</v>
      </c>
      <c r="K49" s="15"/>
      <c r="L49" s="16"/>
      <c r="M49" s="17"/>
    </row>
    <row r="50" spans="2:13" s="18" customFormat="1" ht="15" customHeight="1" x14ac:dyDescent="0.25">
      <c r="B50" s="36">
        <v>7</v>
      </c>
      <c r="C50" s="221"/>
      <c r="D50" s="222" t="s">
        <v>1005</v>
      </c>
      <c r="E50" s="219"/>
      <c r="F50" s="220"/>
      <c r="G50" s="225"/>
      <c r="H50" s="226">
        <f>SUBTOTAL(9,H51:H55)</f>
        <v>0</v>
      </c>
      <c r="I50" s="229"/>
      <c r="J50" s="226">
        <f>SUBTOTAL(9,J51:J55)</f>
        <v>0</v>
      </c>
      <c r="K50" s="15"/>
      <c r="L50" s="16"/>
      <c r="M50" s="17"/>
    </row>
    <row r="51" spans="2:13" s="18" customFormat="1" ht="15" customHeight="1" x14ac:dyDescent="0.25">
      <c r="B51" s="36" t="s">
        <v>1006</v>
      </c>
      <c r="C51" s="37"/>
      <c r="D51" s="38"/>
      <c r="E51" s="32"/>
      <c r="F51" s="33"/>
      <c r="G51" s="34"/>
      <c r="H51" s="35">
        <f>ROUND(G51*F51,2)</f>
        <v>0</v>
      </c>
      <c r="I51" s="228">
        <f>ROUND(G51*(1+$C$8),2)</f>
        <v>0</v>
      </c>
      <c r="J51" s="35">
        <f>ROUND(I51*F51,2)</f>
        <v>0</v>
      </c>
      <c r="K51" s="15"/>
      <c r="L51" s="16"/>
      <c r="M51" s="17"/>
    </row>
    <row r="52" spans="2:13" s="18" customFormat="1" ht="15" customHeight="1" x14ac:dyDescent="0.25">
      <c r="B52" s="36" t="s">
        <v>1007</v>
      </c>
      <c r="C52" s="37"/>
      <c r="D52" s="38"/>
      <c r="E52" s="32"/>
      <c r="F52" s="33"/>
      <c r="G52" s="34"/>
      <c r="H52" s="35">
        <f t="shared" ref="H52:H55" si="12">ROUND(G52*F52,2)</f>
        <v>0</v>
      </c>
      <c r="I52" s="228">
        <f t="shared" ref="I52:I55" si="13">ROUND(G52*(1+$C$8),2)</f>
        <v>0</v>
      </c>
      <c r="J52" s="35">
        <f>ROUND(I52*F52,2)</f>
        <v>0</v>
      </c>
      <c r="K52" s="15"/>
      <c r="L52" s="16"/>
      <c r="M52" s="17"/>
    </row>
    <row r="53" spans="2:13" s="18" customFormat="1" ht="15" customHeight="1" x14ac:dyDescent="0.25">
      <c r="B53" s="36" t="s">
        <v>1008</v>
      </c>
      <c r="C53" s="37"/>
      <c r="D53" s="38"/>
      <c r="E53" s="32"/>
      <c r="F53" s="33"/>
      <c r="G53" s="34"/>
      <c r="H53" s="35">
        <f t="shared" si="12"/>
        <v>0</v>
      </c>
      <c r="I53" s="228">
        <f t="shared" si="13"/>
        <v>0</v>
      </c>
      <c r="J53" s="35">
        <f>ROUND(I53*F53,2)</f>
        <v>0</v>
      </c>
      <c r="K53" s="15"/>
      <c r="L53" s="16"/>
      <c r="M53" s="17"/>
    </row>
    <row r="54" spans="2:13" s="18" customFormat="1" ht="15" customHeight="1" x14ac:dyDescent="0.25">
      <c r="B54" s="36" t="s">
        <v>1009</v>
      </c>
      <c r="C54" s="37"/>
      <c r="D54" s="38"/>
      <c r="E54" s="32"/>
      <c r="F54" s="33"/>
      <c r="G54" s="34"/>
      <c r="H54" s="35">
        <f t="shared" si="12"/>
        <v>0</v>
      </c>
      <c r="I54" s="228">
        <f t="shared" si="13"/>
        <v>0</v>
      </c>
      <c r="J54" s="35">
        <f>ROUND(I54*F54,2)</f>
        <v>0</v>
      </c>
      <c r="K54" s="15"/>
      <c r="L54" s="16"/>
      <c r="M54" s="17"/>
    </row>
    <row r="55" spans="2:13" s="18" customFormat="1" ht="15" customHeight="1" thickBot="1" x14ac:dyDescent="0.3">
      <c r="B55" s="230" t="s">
        <v>1010</v>
      </c>
      <c r="C55" s="231"/>
      <c r="D55" s="232"/>
      <c r="E55" s="233"/>
      <c r="F55" s="234"/>
      <c r="G55" s="235"/>
      <c r="H55" s="236">
        <f t="shared" si="12"/>
        <v>0</v>
      </c>
      <c r="I55" s="237">
        <f t="shared" si="13"/>
        <v>0</v>
      </c>
      <c r="J55" s="236">
        <f>ROUND(I55*F55,2)</f>
        <v>0</v>
      </c>
      <c r="K55" s="15"/>
      <c r="L55" s="16"/>
      <c r="M55" s="17"/>
    </row>
    <row r="56" spans="2:13" s="18" customFormat="1" ht="15" customHeight="1" x14ac:dyDescent="0.25">
      <c r="B56" s="279" t="s">
        <v>1011</v>
      </c>
      <c r="C56" s="280"/>
      <c r="D56" s="280"/>
      <c r="E56" s="280"/>
      <c r="F56" s="280"/>
      <c r="G56" s="238" t="s">
        <v>1012</v>
      </c>
      <c r="H56" s="239">
        <f>SUBTOTAL(9,H14:H55)</f>
        <v>0</v>
      </c>
      <c r="I56" s="238" t="s">
        <v>1013</v>
      </c>
      <c r="J56" s="239">
        <f>SUBTOTAL(9,J14:J55)</f>
        <v>0</v>
      </c>
      <c r="K56" s="15"/>
      <c r="L56" s="16"/>
      <c r="M56" s="17"/>
    </row>
    <row r="57" spans="2:13" ht="15" customHeight="1" x14ac:dyDescent="0.25"/>
  </sheetData>
  <mergeCells count="24">
    <mergeCell ref="B2:J2"/>
    <mergeCell ref="B3:J3"/>
    <mergeCell ref="B4:F4"/>
    <mergeCell ref="G4:G9"/>
    <mergeCell ref="H4:I4"/>
    <mergeCell ref="B5:F5"/>
    <mergeCell ref="H5:I5"/>
    <mergeCell ref="B6:F6"/>
    <mergeCell ref="H6:I6"/>
    <mergeCell ref="B7:F7"/>
    <mergeCell ref="H8:I8"/>
    <mergeCell ref="B9:F9"/>
    <mergeCell ref="H9:I9"/>
    <mergeCell ref="I11:J11"/>
    <mergeCell ref="G12:H12"/>
    <mergeCell ref="I12:J12"/>
    <mergeCell ref="B56:F56"/>
    <mergeCell ref="B10:J10"/>
    <mergeCell ref="B11:B13"/>
    <mergeCell ref="C11:C13"/>
    <mergeCell ref="D11:D13"/>
    <mergeCell ref="E11:E13"/>
    <mergeCell ref="F11:F13"/>
    <mergeCell ref="G11:H11"/>
  </mergeCells>
  <conditionalFormatting sqref="B14:J55">
    <cfRule type="expression" dxfId="4" priority="1">
      <formula>LEN($B14)=1</formula>
    </cfRule>
  </conditionalFormatting>
  <dataValidations count="1">
    <dataValidation type="list" allowBlank="1" showInputMessage="1" showErrorMessage="1" sqref="H5:H9 I9">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74"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U54"/>
  <sheetViews>
    <sheetView showGridLines="0" zoomScale="80" zoomScaleNormal="80" zoomScaleSheetLayoutView="80" zoomScalePageLayoutView="80" workbookViewId="0">
      <selection activeCell="B40" sqref="B40"/>
    </sheetView>
  </sheetViews>
  <sheetFormatPr defaultRowHeight="12.75" x14ac:dyDescent="0.2"/>
  <cols>
    <col min="1" max="1" width="1.7109375" style="43" customWidth="1"/>
    <col min="2" max="2" width="6.7109375" style="39" customWidth="1"/>
    <col min="3" max="3" width="40.7109375" style="40" customWidth="1"/>
    <col min="4" max="4" width="15.7109375" style="41" customWidth="1"/>
    <col min="5" max="5" width="9.7109375" style="40" customWidth="1"/>
    <col min="6" max="6" width="15.7109375" style="40" customWidth="1"/>
    <col min="7" max="7" width="9.7109375" style="40" customWidth="1"/>
    <col min="8" max="8" width="15.7109375" style="40" customWidth="1"/>
    <col min="9" max="9" width="9.7109375" style="40" customWidth="1"/>
    <col min="10" max="10" width="15.7109375" style="40" customWidth="1"/>
    <col min="11" max="11" width="9.7109375" style="40" customWidth="1"/>
    <col min="12" max="12" width="15.7109375" style="40" customWidth="1"/>
    <col min="13" max="13" width="9.7109375" style="40" customWidth="1"/>
    <col min="14" max="14" width="15.7109375" style="40" customWidth="1"/>
    <col min="15" max="15" width="9.7109375" style="40" customWidth="1"/>
    <col min="16" max="16" width="15.7109375" style="40" customWidth="1"/>
    <col min="17" max="17" width="9.7109375" style="41" customWidth="1"/>
    <col min="18" max="18" width="3.7109375" style="42" customWidth="1"/>
    <col min="19" max="16384" width="9.140625" style="43"/>
  </cols>
  <sheetData>
    <row r="1" spans="2:21" ht="9.9499999999999993" customHeight="1" x14ac:dyDescent="0.2"/>
    <row r="2" spans="2:21" ht="45" customHeight="1" x14ac:dyDescent="0.2">
      <c r="B2" s="302" t="s">
        <v>1014</v>
      </c>
      <c r="C2" s="302"/>
      <c r="D2" s="302"/>
      <c r="E2" s="302"/>
      <c r="F2" s="302"/>
      <c r="G2" s="302"/>
      <c r="H2" s="302"/>
      <c r="I2" s="302"/>
      <c r="J2" s="302"/>
      <c r="K2" s="302"/>
      <c r="L2" s="302"/>
      <c r="M2" s="302"/>
      <c r="N2" s="302"/>
      <c r="O2" s="302"/>
      <c r="P2" s="302"/>
      <c r="Q2" s="302"/>
    </row>
    <row r="3" spans="2:21" ht="20.100000000000001" customHeight="1" x14ac:dyDescent="0.2">
      <c r="B3" s="303" t="s">
        <v>948</v>
      </c>
      <c r="C3" s="303"/>
      <c r="D3" s="303"/>
      <c r="E3" s="303"/>
      <c r="F3" s="303"/>
      <c r="G3" s="303"/>
      <c r="H3" s="303"/>
      <c r="I3" s="303"/>
      <c r="J3" s="303"/>
      <c r="K3" s="303"/>
      <c r="L3" s="303"/>
      <c r="M3" s="303"/>
      <c r="N3" s="303"/>
      <c r="O3" s="303"/>
      <c r="P3" s="303"/>
      <c r="Q3" s="303"/>
    </row>
    <row r="4" spans="2:21" ht="15" customHeight="1" x14ac:dyDescent="0.2">
      <c r="B4" s="240" t="s">
        <v>949</v>
      </c>
      <c r="C4" s="44"/>
      <c r="D4" s="44"/>
      <c r="E4" s="44"/>
      <c r="F4" s="44"/>
      <c r="G4" s="44"/>
      <c r="H4" s="44"/>
      <c r="I4" s="44"/>
      <c r="J4" s="44"/>
      <c r="K4" s="44"/>
      <c r="L4" s="44"/>
      <c r="M4" s="44"/>
      <c r="N4" s="44"/>
      <c r="O4" s="44"/>
      <c r="P4" s="44"/>
      <c r="Q4" s="45"/>
    </row>
    <row r="5" spans="2:21" ht="15" customHeight="1" x14ac:dyDescent="0.2">
      <c r="B5" s="241" t="s">
        <v>953</v>
      </c>
      <c r="C5" s="94"/>
      <c r="D5" s="94"/>
      <c r="E5" s="94"/>
      <c r="F5" s="94"/>
      <c r="G5" s="94"/>
      <c r="H5" s="94"/>
      <c r="I5" s="94"/>
      <c r="J5" s="94"/>
      <c r="K5" s="94"/>
      <c r="L5" s="94"/>
      <c r="M5" s="94"/>
      <c r="N5" s="94"/>
      <c r="O5" s="94"/>
      <c r="P5" s="94"/>
      <c r="Q5" s="242"/>
    </row>
    <row r="6" spans="2:21" ht="15" customHeight="1" x14ac:dyDescent="0.2">
      <c r="B6" s="241" t="s">
        <v>954</v>
      </c>
      <c r="C6" s="94"/>
      <c r="D6" s="94"/>
      <c r="E6" s="94"/>
      <c r="F6" s="94"/>
      <c r="G6" s="94"/>
      <c r="H6" s="94"/>
      <c r="I6" s="94"/>
      <c r="J6" s="94"/>
      <c r="K6" s="94"/>
      <c r="L6" s="94"/>
      <c r="M6" s="94"/>
      <c r="N6" s="94"/>
      <c r="O6" s="94"/>
      <c r="P6" s="94"/>
      <c r="Q6" s="242"/>
    </row>
    <row r="7" spans="2:21" ht="15" customHeight="1" x14ac:dyDescent="0.2">
      <c r="B7" s="241" t="s">
        <v>955</v>
      </c>
      <c r="C7" s="94"/>
      <c r="D7" s="94"/>
      <c r="E7" s="94"/>
      <c r="F7" s="94"/>
      <c r="G7" s="94"/>
      <c r="H7" s="94"/>
      <c r="I7" s="205"/>
      <c r="J7" s="205"/>
      <c r="K7" s="205"/>
      <c r="L7" s="205"/>
      <c r="M7" s="205"/>
      <c r="N7" s="205"/>
      <c r="O7" s="205"/>
      <c r="P7" s="205"/>
      <c r="Q7" s="207"/>
    </row>
    <row r="8" spans="2:21" ht="15" customHeight="1" x14ac:dyDescent="0.2">
      <c r="B8" s="243" t="s">
        <v>957</v>
      </c>
      <c r="C8" s="46"/>
      <c r="D8" s="46"/>
      <c r="E8" s="46"/>
      <c r="F8" s="46"/>
      <c r="G8" s="46"/>
      <c r="H8" s="46"/>
      <c r="I8" s="46"/>
      <c r="J8" s="46"/>
      <c r="K8" s="206"/>
      <c r="L8" s="206"/>
      <c r="M8" s="206"/>
      <c r="N8" s="206"/>
      <c r="O8" s="206"/>
      <c r="P8" s="206"/>
      <c r="Q8" s="47"/>
    </row>
    <row r="9" spans="2:21" ht="15" customHeight="1" x14ac:dyDescent="0.2">
      <c r="B9" s="308" t="s">
        <v>1014</v>
      </c>
      <c r="C9" s="308"/>
      <c r="D9" s="308"/>
      <c r="E9" s="308"/>
      <c r="F9" s="308"/>
      <c r="G9" s="308"/>
      <c r="H9" s="308"/>
      <c r="I9" s="308"/>
      <c r="J9" s="308"/>
      <c r="K9" s="308"/>
      <c r="L9" s="308"/>
      <c r="M9" s="308"/>
      <c r="N9" s="308"/>
      <c r="O9" s="308"/>
      <c r="P9" s="308"/>
      <c r="Q9" s="308"/>
    </row>
    <row r="10" spans="2:21" ht="15" customHeight="1" x14ac:dyDescent="0.2">
      <c r="B10" s="309" t="s">
        <v>958</v>
      </c>
      <c r="C10" s="48" t="s">
        <v>960</v>
      </c>
      <c r="D10" s="309" t="s">
        <v>1015</v>
      </c>
      <c r="E10" s="311"/>
      <c r="F10" s="305">
        <v>1</v>
      </c>
      <c r="G10" s="312"/>
      <c r="H10" s="312">
        <f>F10+1</f>
        <v>2</v>
      </c>
      <c r="I10" s="312"/>
      <c r="J10" s="312">
        <f>H10+1</f>
        <v>3</v>
      </c>
      <c r="K10" s="312"/>
      <c r="L10" s="304">
        <f>J10+1</f>
        <v>4</v>
      </c>
      <c r="M10" s="305"/>
      <c r="N10" s="304">
        <f>L10+1</f>
        <v>5</v>
      </c>
      <c r="O10" s="305"/>
      <c r="P10" s="304">
        <f>N10+1</f>
        <v>6</v>
      </c>
      <c r="Q10" s="305"/>
      <c r="R10" s="49"/>
      <c r="S10" s="50"/>
      <c r="T10" s="50"/>
      <c r="U10" s="50"/>
    </row>
    <row r="11" spans="2:21" ht="15" customHeight="1" thickBot="1" x14ac:dyDescent="0.25">
      <c r="B11" s="310"/>
      <c r="C11" s="51" t="s">
        <v>1016</v>
      </c>
      <c r="D11" s="52" t="s">
        <v>1017</v>
      </c>
      <c r="E11" s="53" t="s">
        <v>1018</v>
      </c>
      <c r="F11" s="54" t="s">
        <v>1017</v>
      </c>
      <c r="G11" s="55" t="s">
        <v>1018</v>
      </c>
      <c r="H11" s="52" t="s">
        <v>1017</v>
      </c>
      <c r="I11" s="55" t="s">
        <v>1018</v>
      </c>
      <c r="J11" s="52" t="s">
        <v>1017</v>
      </c>
      <c r="K11" s="55" t="s">
        <v>1018</v>
      </c>
      <c r="L11" s="52" t="s">
        <v>1017</v>
      </c>
      <c r="M11" s="55" t="s">
        <v>1018</v>
      </c>
      <c r="N11" s="52" t="s">
        <v>1017</v>
      </c>
      <c r="O11" s="55" t="s">
        <v>1018</v>
      </c>
      <c r="P11" s="52" t="s">
        <v>1017</v>
      </c>
      <c r="Q11" s="55" t="s">
        <v>1018</v>
      </c>
      <c r="R11" s="56"/>
      <c r="S11" s="57"/>
    </row>
    <row r="12" spans="2:21" ht="15" customHeight="1" x14ac:dyDescent="0.2">
      <c r="B12" s="58">
        <v>1</v>
      </c>
      <c r="C12" s="59" t="str">
        <f>IFERROR(VLOOKUP(B12,'Planilha Orçamentária'!$B:$J,3,FALSE),0)</f>
        <v>Serviços Preliminares (Exemplo)</v>
      </c>
      <c r="D12" s="60">
        <f>IFERROR(VLOOKUP(B12,'Planilha Orçamentária'!$B:$J,9,FALSE),0)</f>
        <v>0</v>
      </c>
      <c r="E12" s="61" t="str">
        <f>IFERROR(D12/$D$38,"")</f>
        <v/>
      </c>
      <c r="F12" s="62">
        <v>0</v>
      </c>
      <c r="G12" s="63" t="str">
        <f>IFERROR(F12/D12,"")</f>
        <v/>
      </c>
      <c r="H12" s="60">
        <v>0</v>
      </c>
      <c r="I12" s="63" t="str">
        <f>IFERROR(H12/D12,"")</f>
        <v/>
      </c>
      <c r="J12" s="60">
        <v>0</v>
      </c>
      <c r="K12" s="63" t="str">
        <f>IFERROR(J12/D12,"")</f>
        <v/>
      </c>
      <c r="L12" s="60">
        <v>0</v>
      </c>
      <c r="M12" s="64" t="str">
        <f>IFERROR(L12/D12,"")</f>
        <v/>
      </c>
      <c r="N12" s="60">
        <v>0</v>
      </c>
      <c r="O12" s="64" t="str">
        <f>IFERROR(N12/D12,"")</f>
        <v/>
      </c>
      <c r="P12" s="60">
        <v>0</v>
      </c>
      <c r="Q12" s="64" t="str">
        <f>IFERROR(P12/D12,"")</f>
        <v/>
      </c>
      <c r="R12" s="56"/>
      <c r="S12" s="57"/>
    </row>
    <row r="13" spans="2:21" ht="15" customHeight="1" x14ac:dyDescent="0.2">
      <c r="B13" s="65">
        <v>2</v>
      </c>
      <c r="C13" s="59" t="str">
        <f>IFERROR(VLOOKUP(B13,'Planilha Orçamentária'!$B:$J,3,FALSE),0)</f>
        <v>Pavimentação (Exemplo)</v>
      </c>
      <c r="D13" s="66">
        <f>IFERROR(VLOOKUP(B13,'Planilha Orçamentária'!$B:$J,9,FALSE),0)</f>
        <v>0</v>
      </c>
      <c r="E13" s="67" t="str">
        <f>IFERROR(D13/$D$38,"")</f>
        <v/>
      </c>
      <c r="F13" s="68">
        <v>0</v>
      </c>
      <c r="G13" s="69" t="str">
        <f>IFERROR(F13/D13,"")</f>
        <v/>
      </c>
      <c r="H13" s="66">
        <v>0</v>
      </c>
      <c r="I13" s="69" t="str">
        <f>IFERROR(H13/D13,"")</f>
        <v/>
      </c>
      <c r="J13" s="66">
        <v>0</v>
      </c>
      <c r="K13" s="69" t="str">
        <f>IFERROR(J13/D13,"")</f>
        <v/>
      </c>
      <c r="L13" s="66">
        <v>0</v>
      </c>
      <c r="M13" s="70" t="str">
        <f>IFERROR(L13/D13,"")</f>
        <v/>
      </c>
      <c r="N13" s="66">
        <v>0</v>
      </c>
      <c r="O13" s="70" t="str">
        <f>IFERROR(N13/D13,"")</f>
        <v/>
      </c>
      <c r="P13" s="66">
        <v>0</v>
      </c>
      <c r="Q13" s="70" t="str">
        <f>IFERROR(P13/D13,"")</f>
        <v/>
      </c>
      <c r="R13" s="56"/>
      <c r="S13" s="57"/>
    </row>
    <row r="14" spans="2:21" ht="15" customHeight="1" x14ac:dyDescent="0.2">
      <c r="B14" s="65">
        <v>3</v>
      </c>
      <c r="C14" s="59" t="str">
        <f>IFERROR(VLOOKUP(B14,'Planilha Orçamentária'!$B:$J,3,FALSE),0)</f>
        <v>Drenagem (Exemplo)</v>
      </c>
      <c r="D14" s="66">
        <f>IFERROR(VLOOKUP(B14,'Planilha Orçamentária'!$B:$J,9,FALSE),0)</f>
        <v>0</v>
      </c>
      <c r="E14" s="67" t="str">
        <f>IFERROR(D14/$D$38,"")</f>
        <v/>
      </c>
      <c r="F14" s="68">
        <v>0</v>
      </c>
      <c r="G14" s="69" t="str">
        <f>IFERROR(F14/D14,"")</f>
        <v/>
      </c>
      <c r="H14" s="66">
        <v>0</v>
      </c>
      <c r="I14" s="69" t="str">
        <f>IFERROR(H14/D14,"")</f>
        <v/>
      </c>
      <c r="J14" s="66">
        <v>0</v>
      </c>
      <c r="K14" s="69" t="str">
        <f>IFERROR(J14/D14,"")</f>
        <v/>
      </c>
      <c r="L14" s="66">
        <v>0</v>
      </c>
      <c r="M14" s="70" t="str">
        <f>IFERROR(L14/D14,"")</f>
        <v/>
      </c>
      <c r="N14" s="66">
        <v>0</v>
      </c>
      <c r="O14" s="70" t="str">
        <f>IFERROR(N14/D14,"")</f>
        <v/>
      </c>
      <c r="P14" s="66">
        <v>0</v>
      </c>
      <c r="Q14" s="70" t="str">
        <f>IFERROR(P14/D14,"")</f>
        <v/>
      </c>
      <c r="R14" s="56"/>
      <c r="S14" s="57"/>
    </row>
    <row r="15" spans="2:21" ht="15" customHeight="1" x14ac:dyDescent="0.2">
      <c r="B15" s="65">
        <v>4</v>
      </c>
      <c r="C15" s="59" t="str">
        <f>IFERROR(VLOOKUP(B15,'Planilha Orçamentária'!$B:$J,3,FALSE),0)</f>
        <v>Edificação (Exemplo)</v>
      </c>
      <c r="D15" s="66">
        <f>IFERROR(VLOOKUP(B15,'Planilha Orçamentária'!$B:$J,9,FALSE),0)</f>
        <v>0</v>
      </c>
      <c r="E15" s="67" t="str">
        <f>IFERROR(D15/$D$38,"")</f>
        <v/>
      </c>
      <c r="F15" s="68">
        <v>0</v>
      </c>
      <c r="G15" s="69" t="str">
        <f>IFERROR(F15/D15,"")</f>
        <v/>
      </c>
      <c r="H15" s="66">
        <v>0</v>
      </c>
      <c r="I15" s="69" t="str">
        <f>IFERROR(H15/D15,"")</f>
        <v/>
      </c>
      <c r="J15" s="66">
        <v>0</v>
      </c>
      <c r="K15" s="69" t="str">
        <f>IFERROR(J15/D15,"")</f>
        <v/>
      </c>
      <c r="L15" s="66">
        <v>0</v>
      </c>
      <c r="M15" s="70" t="str">
        <f>IFERROR(L15/D15,"")</f>
        <v/>
      </c>
      <c r="N15" s="66">
        <v>0</v>
      </c>
      <c r="O15" s="70" t="str">
        <f>IFERROR(N15/D15,"")</f>
        <v/>
      </c>
      <c r="P15" s="66">
        <v>0</v>
      </c>
      <c r="Q15" s="70" t="str">
        <f>IFERROR(P15/D15,"")</f>
        <v/>
      </c>
      <c r="R15" s="56"/>
      <c r="S15" s="57"/>
    </row>
    <row r="16" spans="2:21" ht="15" customHeight="1" x14ac:dyDescent="0.2">
      <c r="B16" s="65">
        <v>5</v>
      </c>
      <c r="C16" s="59" t="str">
        <f>IFERROR(VLOOKUP(B16,'Planilha Orçamentária'!$B:$J,3,FALSE),0)</f>
        <v>Fundação (Exemplo)</v>
      </c>
      <c r="D16" s="66">
        <f>IFERROR(VLOOKUP(B16,'Planilha Orçamentária'!$B:$J,9,FALSE),0)</f>
        <v>0</v>
      </c>
      <c r="E16" s="67" t="str">
        <f>IFERROR(D16/$D$38,"")</f>
        <v/>
      </c>
      <c r="F16" s="68">
        <v>0</v>
      </c>
      <c r="G16" s="69" t="str">
        <f>IFERROR(F16/D16,"")</f>
        <v/>
      </c>
      <c r="H16" s="66">
        <v>0</v>
      </c>
      <c r="I16" s="69" t="str">
        <f>IFERROR(H16/D16,"")</f>
        <v/>
      </c>
      <c r="J16" s="66">
        <v>0</v>
      </c>
      <c r="K16" s="69" t="str">
        <f>IFERROR(J16/D16,"")</f>
        <v/>
      </c>
      <c r="L16" s="66">
        <v>0</v>
      </c>
      <c r="M16" s="70" t="str">
        <f>IFERROR(L16/D16,"")</f>
        <v/>
      </c>
      <c r="N16" s="66">
        <v>0</v>
      </c>
      <c r="O16" s="70" t="str">
        <f>IFERROR(N16/D16,"")</f>
        <v/>
      </c>
      <c r="P16" s="66">
        <v>0</v>
      </c>
      <c r="Q16" s="70" t="str">
        <f>IFERROR(P16/D16,"")</f>
        <v/>
      </c>
      <c r="R16" s="56"/>
      <c r="S16" s="57"/>
    </row>
    <row r="17" spans="2:19" ht="15" customHeight="1" x14ac:dyDescent="0.2">
      <c r="B17" s="65">
        <v>6</v>
      </c>
      <c r="C17" s="59" t="str">
        <f>IFERROR(VLOOKUP(B17,'Planilha Orçamentária'!$B:$J,3,FALSE),0)</f>
        <v>Contenção (Exemplo)</v>
      </c>
      <c r="D17" s="66">
        <f>IFERROR(VLOOKUP(B17,'Planilha Orçamentária'!$B:$J,9,FALSE),0)</f>
        <v>0</v>
      </c>
      <c r="E17" s="67" t="str">
        <f t="shared" ref="E17:E36" si="0">IFERROR(D17/$D$38,"")</f>
        <v/>
      </c>
      <c r="F17" s="68">
        <v>0</v>
      </c>
      <c r="G17" s="69" t="str">
        <f t="shared" ref="G17:G36" si="1">IFERROR(F17/D17,"")</f>
        <v/>
      </c>
      <c r="H17" s="66">
        <v>0</v>
      </c>
      <c r="I17" s="69" t="str">
        <f t="shared" ref="I17:I36" si="2">IFERROR(H17/D17,"")</f>
        <v/>
      </c>
      <c r="J17" s="66">
        <v>0</v>
      </c>
      <c r="K17" s="69" t="str">
        <f t="shared" ref="K17:K36" si="3">IFERROR(J17/D17,"")</f>
        <v/>
      </c>
      <c r="L17" s="66">
        <v>0</v>
      </c>
      <c r="M17" s="70" t="str">
        <f t="shared" ref="M17:M36" si="4">IFERROR(L17/D17,"")</f>
        <v/>
      </c>
      <c r="N17" s="66">
        <v>0</v>
      </c>
      <c r="O17" s="70" t="str">
        <f t="shared" ref="O17:O36" si="5">IFERROR(N17/D17,"")</f>
        <v/>
      </c>
      <c r="P17" s="66">
        <v>0</v>
      </c>
      <c r="Q17" s="70" t="str">
        <f t="shared" ref="Q17:Q36" si="6">IFERROR(P17/D17,"")</f>
        <v/>
      </c>
      <c r="R17" s="56"/>
      <c r="S17" s="57"/>
    </row>
    <row r="18" spans="2:19" ht="15" customHeight="1" x14ac:dyDescent="0.2">
      <c r="B18" s="65">
        <v>7</v>
      </c>
      <c r="C18" s="59" t="str">
        <f>IFERROR(VLOOKUP(B18,'Planilha Orçamentária'!$B:$J,3,FALSE),0)</f>
        <v>Serviços Finais (Exemplo)</v>
      </c>
      <c r="D18" s="66">
        <f>IFERROR(VLOOKUP(B18,'Planilha Orçamentária'!$B:$J,9,FALSE),0)</f>
        <v>0</v>
      </c>
      <c r="E18" s="67" t="str">
        <f t="shared" si="0"/>
        <v/>
      </c>
      <c r="F18" s="68">
        <v>0</v>
      </c>
      <c r="G18" s="69" t="str">
        <f t="shared" si="1"/>
        <v/>
      </c>
      <c r="H18" s="66">
        <v>0</v>
      </c>
      <c r="I18" s="69" t="str">
        <f t="shared" si="2"/>
        <v/>
      </c>
      <c r="J18" s="66">
        <v>0</v>
      </c>
      <c r="K18" s="69" t="str">
        <f t="shared" si="3"/>
        <v/>
      </c>
      <c r="L18" s="66">
        <v>0</v>
      </c>
      <c r="M18" s="70" t="str">
        <f t="shared" si="4"/>
        <v/>
      </c>
      <c r="N18" s="66">
        <v>0</v>
      </c>
      <c r="O18" s="70" t="str">
        <f t="shared" si="5"/>
        <v/>
      </c>
      <c r="P18" s="66">
        <v>0</v>
      </c>
      <c r="Q18" s="70" t="str">
        <f t="shared" si="6"/>
        <v/>
      </c>
      <c r="R18" s="56"/>
      <c r="S18" s="57"/>
    </row>
    <row r="19" spans="2:19" ht="15" customHeight="1" x14ac:dyDescent="0.2">
      <c r="B19" s="65">
        <v>8</v>
      </c>
      <c r="C19" s="59">
        <f>IFERROR(VLOOKUP(B19,'Planilha Orçamentária'!$B:$J,3,FALSE),0)</f>
        <v>0</v>
      </c>
      <c r="D19" s="66">
        <f>IFERROR(VLOOKUP(B19,'Planilha Orçamentária'!$B:$J,9,FALSE),0)</f>
        <v>0</v>
      </c>
      <c r="E19" s="67" t="str">
        <f t="shared" si="0"/>
        <v/>
      </c>
      <c r="F19" s="68">
        <v>0</v>
      </c>
      <c r="G19" s="69" t="str">
        <f t="shared" si="1"/>
        <v/>
      </c>
      <c r="H19" s="66">
        <v>0</v>
      </c>
      <c r="I19" s="69" t="str">
        <f t="shared" si="2"/>
        <v/>
      </c>
      <c r="J19" s="66">
        <v>0</v>
      </c>
      <c r="K19" s="69" t="str">
        <f t="shared" si="3"/>
        <v/>
      </c>
      <c r="L19" s="66">
        <v>0</v>
      </c>
      <c r="M19" s="70" t="str">
        <f t="shared" si="4"/>
        <v/>
      </c>
      <c r="N19" s="66">
        <v>0</v>
      </c>
      <c r="O19" s="70" t="str">
        <f t="shared" si="5"/>
        <v/>
      </c>
      <c r="P19" s="66">
        <v>0</v>
      </c>
      <c r="Q19" s="70" t="str">
        <f t="shared" si="6"/>
        <v/>
      </c>
      <c r="R19" s="56"/>
      <c r="S19" s="57"/>
    </row>
    <row r="20" spans="2:19" ht="15" customHeight="1" x14ac:dyDescent="0.2">
      <c r="B20" s="65">
        <v>9</v>
      </c>
      <c r="C20" s="59">
        <f>IFERROR(VLOOKUP(B20,'Planilha Orçamentária'!$B:$J,3,FALSE),0)</f>
        <v>0</v>
      </c>
      <c r="D20" s="66">
        <f>IFERROR(VLOOKUP(B20,'Planilha Orçamentária'!$B:$J,9,FALSE),0)</f>
        <v>0</v>
      </c>
      <c r="E20" s="67" t="str">
        <f t="shared" si="0"/>
        <v/>
      </c>
      <c r="F20" s="68">
        <v>0</v>
      </c>
      <c r="G20" s="69" t="str">
        <f t="shared" si="1"/>
        <v/>
      </c>
      <c r="H20" s="66">
        <v>0</v>
      </c>
      <c r="I20" s="69" t="str">
        <f t="shared" si="2"/>
        <v/>
      </c>
      <c r="J20" s="66">
        <v>0</v>
      </c>
      <c r="K20" s="69" t="str">
        <f t="shared" si="3"/>
        <v/>
      </c>
      <c r="L20" s="66">
        <v>0</v>
      </c>
      <c r="M20" s="70" t="str">
        <f t="shared" si="4"/>
        <v/>
      </c>
      <c r="N20" s="66">
        <v>0</v>
      </c>
      <c r="O20" s="70" t="str">
        <f t="shared" si="5"/>
        <v/>
      </c>
      <c r="P20" s="66">
        <v>0</v>
      </c>
      <c r="Q20" s="70" t="str">
        <f t="shared" si="6"/>
        <v/>
      </c>
      <c r="R20" s="56"/>
      <c r="S20" s="57"/>
    </row>
    <row r="21" spans="2:19" ht="15" customHeight="1" x14ac:dyDescent="0.2">
      <c r="B21" s="65">
        <v>10</v>
      </c>
      <c r="C21" s="59">
        <f>IFERROR(VLOOKUP(B21,'Planilha Orçamentária'!$B:$J,3,FALSE),0)</f>
        <v>0</v>
      </c>
      <c r="D21" s="66">
        <f>IFERROR(VLOOKUP(B21,'Planilha Orçamentária'!$B:$J,9,FALSE),0)</f>
        <v>0</v>
      </c>
      <c r="E21" s="67" t="str">
        <f t="shared" si="0"/>
        <v/>
      </c>
      <c r="F21" s="68">
        <v>0</v>
      </c>
      <c r="G21" s="69" t="str">
        <f t="shared" si="1"/>
        <v/>
      </c>
      <c r="H21" s="66">
        <v>0</v>
      </c>
      <c r="I21" s="69" t="str">
        <f t="shared" si="2"/>
        <v/>
      </c>
      <c r="J21" s="66">
        <v>0</v>
      </c>
      <c r="K21" s="69" t="str">
        <f t="shared" si="3"/>
        <v/>
      </c>
      <c r="L21" s="66">
        <v>0</v>
      </c>
      <c r="M21" s="70" t="str">
        <f t="shared" si="4"/>
        <v/>
      </c>
      <c r="N21" s="66">
        <v>0</v>
      </c>
      <c r="O21" s="70" t="str">
        <f t="shared" si="5"/>
        <v/>
      </c>
      <c r="P21" s="66">
        <v>0</v>
      </c>
      <c r="Q21" s="70" t="str">
        <f t="shared" si="6"/>
        <v/>
      </c>
      <c r="R21" s="56"/>
      <c r="S21" s="57"/>
    </row>
    <row r="22" spans="2:19" ht="15" customHeight="1" x14ac:dyDescent="0.2">
      <c r="B22" s="65">
        <v>11</v>
      </c>
      <c r="C22" s="59">
        <f>IFERROR(VLOOKUP(B22,'Planilha Orçamentária'!$B:$J,3,FALSE),0)</f>
        <v>0</v>
      </c>
      <c r="D22" s="66">
        <f>IFERROR(VLOOKUP(B22,'Planilha Orçamentária'!$B:$J,9,FALSE),0)</f>
        <v>0</v>
      </c>
      <c r="E22" s="67" t="str">
        <f t="shared" si="0"/>
        <v/>
      </c>
      <c r="F22" s="68">
        <v>0</v>
      </c>
      <c r="G22" s="69" t="str">
        <f t="shared" si="1"/>
        <v/>
      </c>
      <c r="H22" s="66">
        <v>0</v>
      </c>
      <c r="I22" s="69" t="str">
        <f t="shared" si="2"/>
        <v/>
      </c>
      <c r="J22" s="66">
        <v>0</v>
      </c>
      <c r="K22" s="69" t="str">
        <f t="shared" si="3"/>
        <v/>
      </c>
      <c r="L22" s="66">
        <v>0</v>
      </c>
      <c r="M22" s="70" t="str">
        <f t="shared" si="4"/>
        <v/>
      </c>
      <c r="N22" s="66">
        <v>0</v>
      </c>
      <c r="O22" s="70" t="str">
        <f t="shared" si="5"/>
        <v/>
      </c>
      <c r="P22" s="66">
        <v>0</v>
      </c>
      <c r="Q22" s="70" t="str">
        <f t="shared" si="6"/>
        <v/>
      </c>
      <c r="R22" s="56"/>
      <c r="S22" s="57"/>
    </row>
    <row r="23" spans="2:19" ht="15" customHeight="1" x14ac:dyDescent="0.2">
      <c r="B23" s="65">
        <v>12</v>
      </c>
      <c r="C23" s="59">
        <f>IFERROR(VLOOKUP(B23,'Planilha Orçamentária'!$B:$J,3,FALSE),0)</f>
        <v>0</v>
      </c>
      <c r="D23" s="66">
        <f>IFERROR(VLOOKUP(B23,'Planilha Orçamentária'!$B:$J,9,FALSE),0)</f>
        <v>0</v>
      </c>
      <c r="E23" s="67" t="str">
        <f t="shared" si="0"/>
        <v/>
      </c>
      <c r="F23" s="68">
        <v>0</v>
      </c>
      <c r="G23" s="69" t="str">
        <f t="shared" si="1"/>
        <v/>
      </c>
      <c r="H23" s="66">
        <v>0</v>
      </c>
      <c r="I23" s="69" t="str">
        <f t="shared" si="2"/>
        <v/>
      </c>
      <c r="J23" s="66">
        <v>0</v>
      </c>
      <c r="K23" s="69" t="str">
        <f t="shared" si="3"/>
        <v/>
      </c>
      <c r="L23" s="66">
        <v>0</v>
      </c>
      <c r="M23" s="70" t="str">
        <f t="shared" si="4"/>
        <v/>
      </c>
      <c r="N23" s="66">
        <v>0</v>
      </c>
      <c r="O23" s="70" t="str">
        <f t="shared" si="5"/>
        <v/>
      </c>
      <c r="P23" s="66">
        <v>0</v>
      </c>
      <c r="Q23" s="70" t="str">
        <f t="shared" si="6"/>
        <v/>
      </c>
      <c r="R23" s="56"/>
      <c r="S23" s="57"/>
    </row>
    <row r="24" spans="2:19" ht="15" customHeight="1" x14ac:dyDescent="0.2">
      <c r="B24" s="65">
        <v>13</v>
      </c>
      <c r="C24" s="59">
        <f>IFERROR(VLOOKUP(B24,'Planilha Orçamentária'!$B:$J,3,FALSE),0)</f>
        <v>0</v>
      </c>
      <c r="D24" s="66">
        <f>IFERROR(VLOOKUP(B24,'Planilha Orçamentária'!$B:$J,9,FALSE),0)</f>
        <v>0</v>
      </c>
      <c r="E24" s="67" t="str">
        <f t="shared" si="0"/>
        <v/>
      </c>
      <c r="F24" s="68">
        <v>0</v>
      </c>
      <c r="G24" s="69" t="str">
        <f t="shared" si="1"/>
        <v/>
      </c>
      <c r="H24" s="66">
        <v>0</v>
      </c>
      <c r="I24" s="69" t="str">
        <f t="shared" si="2"/>
        <v/>
      </c>
      <c r="J24" s="66">
        <v>0</v>
      </c>
      <c r="K24" s="69" t="str">
        <f t="shared" si="3"/>
        <v/>
      </c>
      <c r="L24" s="66">
        <v>0</v>
      </c>
      <c r="M24" s="70" t="str">
        <f t="shared" si="4"/>
        <v/>
      </c>
      <c r="N24" s="66">
        <v>0</v>
      </c>
      <c r="O24" s="70" t="str">
        <f t="shared" si="5"/>
        <v/>
      </c>
      <c r="P24" s="66">
        <v>0</v>
      </c>
      <c r="Q24" s="70" t="str">
        <f t="shared" si="6"/>
        <v/>
      </c>
      <c r="R24" s="56"/>
      <c r="S24" s="57"/>
    </row>
    <row r="25" spans="2:19" ht="15" customHeight="1" x14ac:dyDescent="0.2">
      <c r="B25" s="65">
        <v>14</v>
      </c>
      <c r="C25" s="59">
        <f>IFERROR(VLOOKUP(B25,'Planilha Orçamentária'!$B:$J,3,FALSE),0)</f>
        <v>0</v>
      </c>
      <c r="D25" s="66">
        <f>IFERROR(VLOOKUP(B25,'Planilha Orçamentária'!$B:$J,9,FALSE),0)</f>
        <v>0</v>
      </c>
      <c r="E25" s="67" t="str">
        <f t="shared" si="0"/>
        <v/>
      </c>
      <c r="F25" s="68">
        <v>0</v>
      </c>
      <c r="G25" s="69" t="str">
        <f t="shared" si="1"/>
        <v/>
      </c>
      <c r="H25" s="66">
        <v>0</v>
      </c>
      <c r="I25" s="69" t="str">
        <f t="shared" si="2"/>
        <v/>
      </c>
      <c r="J25" s="66">
        <v>0</v>
      </c>
      <c r="K25" s="69" t="str">
        <f t="shared" si="3"/>
        <v/>
      </c>
      <c r="L25" s="66">
        <v>0</v>
      </c>
      <c r="M25" s="70" t="str">
        <f t="shared" si="4"/>
        <v/>
      </c>
      <c r="N25" s="66">
        <v>0</v>
      </c>
      <c r="O25" s="70" t="str">
        <f t="shared" si="5"/>
        <v/>
      </c>
      <c r="P25" s="66">
        <v>0</v>
      </c>
      <c r="Q25" s="70" t="str">
        <f t="shared" si="6"/>
        <v/>
      </c>
      <c r="R25" s="56"/>
      <c r="S25" s="57"/>
    </row>
    <row r="26" spans="2:19" ht="15" customHeight="1" x14ac:dyDescent="0.2">
      <c r="B26" s="65">
        <v>15</v>
      </c>
      <c r="C26" s="59">
        <f>IFERROR(VLOOKUP(B26,'Planilha Orçamentária'!$B:$J,3,FALSE),0)</f>
        <v>0</v>
      </c>
      <c r="D26" s="66">
        <f>IFERROR(VLOOKUP(B26,'Planilha Orçamentária'!$B:$J,9,FALSE),0)</f>
        <v>0</v>
      </c>
      <c r="E26" s="67" t="str">
        <f t="shared" si="0"/>
        <v/>
      </c>
      <c r="F26" s="68">
        <v>0</v>
      </c>
      <c r="G26" s="69" t="str">
        <f t="shared" si="1"/>
        <v/>
      </c>
      <c r="H26" s="66">
        <v>0</v>
      </c>
      <c r="I26" s="69" t="str">
        <f t="shared" si="2"/>
        <v/>
      </c>
      <c r="J26" s="66">
        <v>0</v>
      </c>
      <c r="K26" s="69" t="str">
        <f t="shared" si="3"/>
        <v/>
      </c>
      <c r="L26" s="66">
        <v>0</v>
      </c>
      <c r="M26" s="70" t="str">
        <f t="shared" si="4"/>
        <v/>
      </c>
      <c r="N26" s="66">
        <v>0</v>
      </c>
      <c r="O26" s="70" t="str">
        <f t="shared" si="5"/>
        <v/>
      </c>
      <c r="P26" s="66">
        <v>0</v>
      </c>
      <c r="Q26" s="70" t="str">
        <f t="shared" si="6"/>
        <v/>
      </c>
      <c r="R26" s="56"/>
      <c r="S26" s="57"/>
    </row>
    <row r="27" spans="2:19" ht="15" customHeight="1" x14ac:dyDescent="0.2">
      <c r="B27" s="65">
        <v>16</v>
      </c>
      <c r="C27" s="59">
        <f>IFERROR(VLOOKUP(B27,'Planilha Orçamentária'!$B:$J,3,FALSE),0)</f>
        <v>0</v>
      </c>
      <c r="D27" s="66">
        <f>IFERROR(VLOOKUP(B27,'Planilha Orçamentária'!$B:$J,9,FALSE),0)</f>
        <v>0</v>
      </c>
      <c r="E27" s="67" t="str">
        <f t="shared" si="0"/>
        <v/>
      </c>
      <c r="F27" s="68">
        <v>0</v>
      </c>
      <c r="G27" s="69" t="str">
        <f t="shared" si="1"/>
        <v/>
      </c>
      <c r="H27" s="66">
        <v>0</v>
      </c>
      <c r="I27" s="69" t="str">
        <f t="shared" si="2"/>
        <v/>
      </c>
      <c r="J27" s="66">
        <v>0</v>
      </c>
      <c r="K27" s="69" t="str">
        <f t="shared" si="3"/>
        <v/>
      </c>
      <c r="L27" s="66">
        <v>0</v>
      </c>
      <c r="M27" s="70" t="str">
        <f t="shared" si="4"/>
        <v/>
      </c>
      <c r="N27" s="66">
        <v>0</v>
      </c>
      <c r="O27" s="70" t="str">
        <f t="shared" si="5"/>
        <v/>
      </c>
      <c r="P27" s="66">
        <v>0</v>
      </c>
      <c r="Q27" s="70" t="str">
        <f t="shared" si="6"/>
        <v/>
      </c>
    </row>
    <row r="28" spans="2:19" ht="15" customHeight="1" x14ac:dyDescent="0.2">
      <c r="B28" s="65">
        <v>17</v>
      </c>
      <c r="C28" s="59">
        <f>IFERROR(VLOOKUP(B28,'Planilha Orçamentária'!$B:$J,3,FALSE),0)</f>
        <v>0</v>
      </c>
      <c r="D28" s="66">
        <f>IFERROR(VLOOKUP(B28,'Planilha Orçamentária'!$B:$J,9,FALSE),0)</f>
        <v>0</v>
      </c>
      <c r="E28" s="67" t="str">
        <f t="shared" si="0"/>
        <v/>
      </c>
      <c r="F28" s="68">
        <v>0</v>
      </c>
      <c r="G28" s="69" t="str">
        <f t="shared" si="1"/>
        <v/>
      </c>
      <c r="H28" s="66">
        <v>0</v>
      </c>
      <c r="I28" s="69" t="str">
        <f t="shared" si="2"/>
        <v/>
      </c>
      <c r="J28" s="66">
        <v>0</v>
      </c>
      <c r="K28" s="69" t="str">
        <f t="shared" si="3"/>
        <v/>
      </c>
      <c r="L28" s="66">
        <v>0</v>
      </c>
      <c r="M28" s="70" t="str">
        <f t="shared" si="4"/>
        <v/>
      </c>
      <c r="N28" s="66">
        <v>0</v>
      </c>
      <c r="O28" s="70" t="str">
        <f t="shared" si="5"/>
        <v/>
      </c>
      <c r="P28" s="66">
        <v>0</v>
      </c>
      <c r="Q28" s="70" t="str">
        <f t="shared" si="6"/>
        <v/>
      </c>
    </row>
    <row r="29" spans="2:19" ht="15" customHeight="1" x14ac:dyDescent="0.2">
      <c r="B29" s="65">
        <v>18</v>
      </c>
      <c r="C29" s="59">
        <f>IFERROR(VLOOKUP(B29,'Planilha Orçamentária'!$B:$J,3,FALSE),0)</f>
        <v>0</v>
      </c>
      <c r="D29" s="66">
        <f>IFERROR(VLOOKUP(B29,'Planilha Orçamentária'!$B:$J,9,FALSE),0)</f>
        <v>0</v>
      </c>
      <c r="E29" s="67" t="str">
        <f t="shared" si="0"/>
        <v/>
      </c>
      <c r="F29" s="68">
        <v>0</v>
      </c>
      <c r="G29" s="69" t="str">
        <f t="shared" si="1"/>
        <v/>
      </c>
      <c r="H29" s="66">
        <v>0</v>
      </c>
      <c r="I29" s="69" t="str">
        <f t="shared" si="2"/>
        <v/>
      </c>
      <c r="J29" s="66">
        <v>0</v>
      </c>
      <c r="K29" s="69" t="str">
        <f t="shared" si="3"/>
        <v/>
      </c>
      <c r="L29" s="66">
        <v>0</v>
      </c>
      <c r="M29" s="70" t="str">
        <f t="shared" si="4"/>
        <v/>
      </c>
      <c r="N29" s="66">
        <v>0</v>
      </c>
      <c r="O29" s="70" t="str">
        <f t="shared" si="5"/>
        <v/>
      </c>
      <c r="P29" s="66">
        <v>0</v>
      </c>
      <c r="Q29" s="70" t="str">
        <f t="shared" si="6"/>
        <v/>
      </c>
    </row>
    <row r="30" spans="2:19" ht="15" customHeight="1" x14ac:dyDescent="0.2">
      <c r="B30" s="65">
        <v>19</v>
      </c>
      <c r="C30" s="59">
        <f>IFERROR(VLOOKUP(B30,'Planilha Orçamentária'!$B:$J,3,FALSE),0)</f>
        <v>0</v>
      </c>
      <c r="D30" s="66">
        <f>IFERROR(VLOOKUP(B30,'Planilha Orçamentária'!$B:$J,9,FALSE),0)</f>
        <v>0</v>
      </c>
      <c r="E30" s="67" t="str">
        <f t="shared" si="0"/>
        <v/>
      </c>
      <c r="F30" s="68">
        <v>0</v>
      </c>
      <c r="G30" s="69" t="str">
        <f t="shared" si="1"/>
        <v/>
      </c>
      <c r="H30" s="66">
        <v>0</v>
      </c>
      <c r="I30" s="69" t="str">
        <f t="shared" si="2"/>
        <v/>
      </c>
      <c r="J30" s="66">
        <v>0</v>
      </c>
      <c r="K30" s="69" t="str">
        <f t="shared" si="3"/>
        <v/>
      </c>
      <c r="L30" s="66">
        <v>0</v>
      </c>
      <c r="M30" s="70" t="str">
        <f t="shared" si="4"/>
        <v/>
      </c>
      <c r="N30" s="66">
        <v>0</v>
      </c>
      <c r="O30" s="70" t="str">
        <f t="shared" si="5"/>
        <v/>
      </c>
      <c r="P30" s="66">
        <v>0</v>
      </c>
      <c r="Q30" s="70" t="str">
        <f t="shared" si="6"/>
        <v/>
      </c>
    </row>
    <row r="31" spans="2:19" ht="15" customHeight="1" x14ac:dyDescent="0.2">
      <c r="B31" s="65">
        <v>20</v>
      </c>
      <c r="C31" s="59">
        <f>IFERROR(VLOOKUP(B31,'Planilha Orçamentária'!$B:$J,3,FALSE),0)</f>
        <v>0</v>
      </c>
      <c r="D31" s="66">
        <f>IFERROR(VLOOKUP(B31,'Planilha Orçamentária'!$B:$J,9,FALSE),0)</f>
        <v>0</v>
      </c>
      <c r="E31" s="67" t="str">
        <f t="shared" si="0"/>
        <v/>
      </c>
      <c r="F31" s="68">
        <v>0</v>
      </c>
      <c r="G31" s="69" t="str">
        <f t="shared" si="1"/>
        <v/>
      </c>
      <c r="H31" s="66">
        <v>0</v>
      </c>
      <c r="I31" s="69" t="str">
        <f t="shared" si="2"/>
        <v/>
      </c>
      <c r="J31" s="66">
        <v>0</v>
      </c>
      <c r="K31" s="69" t="str">
        <f t="shared" si="3"/>
        <v/>
      </c>
      <c r="L31" s="66">
        <v>0</v>
      </c>
      <c r="M31" s="70" t="str">
        <f t="shared" si="4"/>
        <v/>
      </c>
      <c r="N31" s="66">
        <v>0</v>
      </c>
      <c r="O31" s="70" t="str">
        <f t="shared" si="5"/>
        <v/>
      </c>
      <c r="P31" s="66">
        <v>0</v>
      </c>
      <c r="Q31" s="70" t="str">
        <f t="shared" si="6"/>
        <v/>
      </c>
    </row>
    <row r="32" spans="2:19" ht="15" customHeight="1" x14ac:dyDescent="0.2">
      <c r="B32" s="65">
        <v>21</v>
      </c>
      <c r="C32" s="59">
        <f>IFERROR(VLOOKUP(B32,'Planilha Orçamentária'!$B:$J,3,FALSE),0)</f>
        <v>0</v>
      </c>
      <c r="D32" s="66">
        <f>IFERROR(VLOOKUP(B32,'Planilha Orçamentária'!$B:$J,9,FALSE),0)</f>
        <v>0</v>
      </c>
      <c r="E32" s="67" t="str">
        <f t="shared" si="0"/>
        <v/>
      </c>
      <c r="F32" s="68">
        <v>0</v>
      </c>
      <c r="G32" s="69" t="str">
        <f t="shared" si="1"/>
        <v/>
      </c>
      <c r="H32" s="66">
        <v>0</v>
      </c>
      <c r="I32" s="69" t="str">
        <f t="shared" si="2"/>
        <v/>
      </c>
      <c r="J32" s="66">
        <v>0</v>
      </c>
      <c r="K32" s="69" t="str">
        <f t="shared" si="3"/>
        <v/>
      </c>
      <c r="L32" s="66">
        <v>0</v>
      </c>
      <c r="M32" s="70" t="str">
        <f t="shared" si="4"/>
        <v/>
      </c>
      <c r="N32" s="66">
        <v>0</v>
      </c>
      <c r="O32" s="70" t="str">
        <f t="shared" si="5"/>
        <v/>
      </c>
      <c r="P32" s="66">
        <v>0</v>
      </c>
      <c r="Q32" s="70" t="str">
        <f t="shared" si="6"/>
        <v/>
      </c>
    </row>
    <row r="33" spans="2:17" ht="15" customHeight="1" x14ac:dyDescent="0.2">
      <c r="B33" s="65">
        <v>22</v>
      </c>
      <c r="C33" s="59">
        <f>IFERROR(VLOOKUP(B33,'Planilha Orçamentária'!$B:$J,3,FALSE),0)</f>
        <v>0</v>
      </c>
      <c r="D33" s="66">
        <f>IFERROR(VLOOKUP(B33,'Planilha Orçamentária'!$B:$J,9,FALSE),0)</f>
        <v>0</v>
      </c>
      <c r="E33" s="67" t="str">
        <f t="shared" si="0"/>
        <v/>
      </c>
      <c r="F33" s="68">
        <v>0</v>
      </c>
      <c r="G33" s="69" t="str">
        <f t="shared" si="1"/>
        <v/>
      </c>
      <c r="H33" s="66">
        <v>0</v>
      </c>
      <c r="I33" s="69" t="str">
        <f t="shared" si="2"/>
        <v/>
      </c>
      <c r="J33" s="66">
        <v>0</v>
      </c>
      <c r="K33" s="69" t="str">
        <f t="shared" si="3"/>
        <v/>
      </c>
      <c r="L33" s="66">
        <v>0</v>
      </c>
      <c r="M33" s="70" t="str">
        <f t="shared" si="4"/>
        <v/>
      </c>
      <c r="N33" s="66">
        <v>0</v>
      </c>
      <c r="O33" s="70" t="str">
        <f t="shared" si="5"/>
        <v/>
      </c>
      <c r="P33" s="66">
        <v>0</v>
      </c>
      <c r="Q33" s="70" t="str">
        <f t="shared" si="6"/>
        <v/>
      </c>
    </row>
    <row r="34" spans="2:17" ht="15" customHeight="1" x14ac:dyDescent="0.2">
      <c r="B34" s="65">
        <v>23</v>
      </c>
      <c r="C34" s="59">
        <f>IFERROR(VLOOKUP(B34,'Planilha Orçamentária'!$B:$J,3,FALSE),0)</f>
        <v>0</v>
      </c>
      <c r="D34" s="66">
        <f>IFERROR(VLOOKUP(B34,'Planilha Orçamentária'!$B:$J,9,FALSE),0)</f>
        <v>0</v>
      </c>
      <c r="E34" s="67" t="str">
        <f t="shared" si="0"/>
        <v/>
      </c>
      <c r="F34" s="68">
        <v>0</v>
      </c>
      <c r="G34" s="69" t="str">
        <f t="shared" si="1"/>
        <v/>
      </c>
      <c r="H34" s="66">
        <v>0</v>
      </c>
      <c r="I34" s="69" t="str">
        <f t="shared" si="2"/>
        <v/>
      </c>
      <c r="J34" s="66">
        <v>0</v>
      </c>
      <c r="K34" s="69" t="str">
        <f t="shared" si="3"/>
        <v/>
      </c>
      <c r="L34" s="66">
        <v>0</v>
      </c>
      <c r="M34" s="70" t="str">
        <f t="shared" si="4"/>
        <v/>
      </c>
      <c r="N34" s="66">
        <v>0</v>
      </c>
      <c r="O34" s="70" t="str">
        <f t="shared" si="5"/>
        <v/>
      </c>
      <c r="P34" s="66">
        <v>0</v>
      </c>
      <c r="Q34" s="70" t="str">
        <f t="shared" si="6"/>
        <v/>
      </c>
    </row>
    <row r="35" spans="2:17" ht="15" customHeight="1" x14ac:dyDescent="0.2">
      <c r="B35" s="65">
        <v>24</v>
      </c>
      <c r="C35" s="59">
        <f>IFERROR(VLOOKUP(B35,'Planilha Orçamentária'!$B:$J,3,FALSE),0)</f>
        <v>0</v>
      </c>
      <c r="D35" s="66">
        <f>IFERROR(VLOOKUP(B35,'Planilha Orçamentária'!$B:$J,9,FALSE),0)</f>
        <v>0</v>
      </c>
      <c r="E35" s="67" t="str">
        <f t="shared" si="0"/>
        <v/>
      </c>
      <c r="F35" s="68">
        <v>0</v>
      </c>
      <c r="G35" s="69" t="str">
        <f t="shared" si="1"/>
        <v/>
      </c>
      <c r="H35" s="66">
        <v>0</v>
      </c>
      <c r="I35" s="69" t="str">
        <f t="shared" si="2"/>
        <v/>
      </c>
      <c r="J35" s="66">
        <v>0</v>
      </c>
      <c r="K35" s="69" t="str">
        <f t="shared" si="3"/>
        <v/>
      </c>
      <c r="L35" s="66">
        <v>0</v>
      </c>
      <c r="M35" s="70" t="str">
        <f t="shared" si="4"/>
        <v/>
      </c>
      <c r="N35" s="66">
        <v>0</v>
      </c>
      <c r="O35" s="70" t="str">
        <f t="shared" si="5"/>
        <v/>
      </c>
      <c r="P35" s="66">
        <v>0</v>
      </c>
      <c r="Q35" s="70" t="str">
        <f t="shared" si="6"/>
        <v/>
      </c>
    </row>
    <row r="36" spans="2:17" ht="15" customHeight="1" x14ac:dyDescent="0.2">
      <c r="B36" s="65">
        <v>25</v>
      </c>
      <c r="C36" s="59">
        <f>IFERROR(VLOOKUP(B36,'Planilha Orçamentária'!$B:$J,3,FALSE),0)</f>
        <v>0</v>
      </c>
      <c r="D36" s="66">
        <f>IFERROR(VLOOKUP(B36,'Planilha Orçamentária'!$B:$J,9,FALSE),0)</f>
        <v>0</v>
      </c>
      <c r="E36" s="67" t="str">
        <f t="shared" si="0"/>
        <v/>
      </c>
      <c r="F36" s="68">
        <v>0</v>
      </c>
      <c r="G36" s="69" t="str">
        <f t="shared" si="1"/>
        <v/>
      </c>
      <c r="H36" s="66">
        <v>0</v>
      </c>
      <c r="I36" s="69" t="str">
        <f t="shared" si="2"/>
        <v/>
      </c>
      <c r="J36" s="66">
        <v>0</v>
      </c>
      <c r="K36" s="69" t="str">
        <f t="shared" si="3"/>
        <v/>
      </c>
      <c r="L36" s="66">
        <v>0</v>
      </c>
      <c r="M36" s="70" t="str">
        <f t="shared" si="4"/>
        <v/>
      </c>
      <c r="N36" s="66">
        <v>0</v>
      </c>
      <c r="O36" s="70" t="str">
        <f t="shared" si="5"/>
        <v/>
      </c>
      <c r="P36" s="66">
        <v>0</v>
      </c>
      <c r="Q36" s="70" t="str">
        <f t="shared" si="6"/>
        <v/>
      </c>
    </row>
    <row r="37" spans="2:17" ht="15" customHeight="1" x14ac:dyDescent="0.2">
      <c r="B37" s="71"/>
      <c r="C37" s="72"/>
      <c r="D37" s="73"/>
      <c r="E37" s="74"/>
      <c r="F37" s="73"/>
      <c r="G37" s="75"/>
      <c r="H37" s="73"/>
      <c r="I37" s="75"/>
      <c r="J37" s="73"/>
      <c r="K37" s="75"/>
      <c r="L37" s="73"/>
      <c r="M37" s="75"/>
      <c r="N37" s="73"/>
      <c r="O37" s="75"/>
      <c r="P37" s="73"/>
      <c r="Q37" s="75"/>
    </row>
    <row r="38" spans="2:17" ht="15" customHeight="1" x14ac:dyDescent="0.2">
      <c r="B38" s="306" t="s">
        <v>1019</v>
      </c>
      <c r="C38" s="307"/>
      <c r="D38" s="76">
        <f>SUM(D12:D36)</f>
        <v>0</v>
      </c>
      <c r="E38" s="77">
        <f>SUM(E12:E36)</f>
        <v>0</v>
      </c>
      <c r="F38" s="78">
        <f>SUM(F12:F36)</f>
        <v>0</v>
      </c>
      <c r="G38" s="79">
        <f>IFERROR(F38/$D$38,0)</f>
        <v>0</v>
      </c>
      <c r="H38" s="80">
        <f>SUM(H12:H36)</f>
        <v>0</v>
      </c>
      <c r="I38" s="79">
        <f>IFERROR(H38/$D$38,0)</f>
        <v>0</v>
      </c>
      <c r="J38" s="80">
        <f>SUM(J12:J36)</f>
        <v>0</v>
      </c>
      <c r="K38" s="79">
        <f>IFERROR(J38/$D$38,0)</f>
        <v>0</v>
      </c>
      <c r="L38" s="80">
        <f>SUM(L12:L36)</f>
        <v>0</v>
      </c>
      <c r="M38" s="79">
        <f>IFERROR(L38/$D$38,0)</f>
        <v>0</v>
      </c>
      <c r="N38" s="80">
        <f>SUM(N12:N36)</f>
        <v>0</v>
      </c>
      <c r="O38" s="79">
        <f>IFERROR(N38/$D$38,0)</f>
        <v>0</v>
      </c>
      <c r="P38" s="80">
        <f>SUM(P12:P36)</f>
        <v>0</v>
      </c>
      <c r="Q38" s="79">
        <f>IFERROR(P38/$D$38,0)</f>
        <v>0</v>
      </c>
    </row>
    <row r="39" spans="2:17" ht="15" customHeight="1" x14ac:dyDescent="0.2">
      <c r="B39" s="306" t="s">
        <v>1020</v>
      </c>
      <c r="C39" s="307"/>
      <c r="D39" s="81">
        <f>LARGE(F39:Q39,1)</f>
        <v>0</v>
      </c>
      <c r="E39" s="77">
        <f>IFERROR(D39/D38,0)</f>
        <v>0</v>
      </c>
      <c r="F39" s="82">
        <f>F38</f>
        <v>0</v>
      </c>
      <c r="G39" s="83">
        <f>G38</f>
        <v>0</v>
      </c>
      <c r="H39" s="84">
        <f t="shared" ref="H39:Q39" si="7">F39+H38</f>
        <v>0</v>
      </c>
      <c r="I39" s="83">
        <f t="shared" si="7"/>
        <v>0</v>
      </c>
      <c r="J39" s="84">
        <f t="shared" si="7"/>
        <v>0</v>
      </c>
      <c r="K39" s="83">
        <f t="shared" si="7"/>
        <v>0</v>
      </c>
      <c r="L39" s="84">
        <f t="shared" si="7"/>
        <v>0</v>
      </c>
      <c r="M39" s="85">
        <f t="shared" si="7"/>
        <v>0</v>
      </c>
      <c r="N39" s="84">
        <f t="shared" si="7"/>
        <v>0</v>
      </c>
      <c r="O39" s="85">
        <f t="shared" si="7"/>
        <v>0</v>
      </c>
      <c r="P39" s="84">
        <f t="shared" si="7"/>
        <v>0</v>
      </c>
      <c r="Q39" s="85">
        <f t="shared" si="7"/>
        <v>0</v>
      </c>
    </row>
    <row r="40" spans="2:17" ht="15" customHeight="1" x14ac:dyDescent="0.2"/>
    <row r="41" spans="2:17" ht="15" customHeight="1" x14ac:dyDescent="0.2"/>
    <row r="42" spans="2:17" ht="15" customHeight="1" x14ac:dyDescent="0.25">
      <c r="B42" s="86"/>
    </row>
    <row r="43" spans="2:17" ht="15" customHeight="1" x14ac:dyDescent="0.2">
      <c r="B43" s="40"/>
    </row>
    <row r="44" spans="2:17" ht="15" customHeight="1" x14ac:dyDescent="0.2">
      <c r="B44" s="41"/>
    </row>
    <row r="45" spans="2:17" ht="15" customHeight="1" x14ac:dyDescent="0.2">
      <c r="B45" s="41"/>
    </row>
    <row r="46" spans="2:17" ht="15" customHeight="1" x14ac:dyDescent="0.2"/>
    <row r="47" spans="2:17" ht="15" customHeight="1" x14ac:dyDescent="0.2"/>
    <row r="48" spans="2:17" ht="15" customHeight="1" x14ac:dyDescent="0.2">
      <c r="B48" s="87"/>
    </row>
    <row r="49" spans="3:6" ht="15" customHeight="1" x14ac:dyDescent="0.2">
      <c r="C49" s="39"/>
      <c r="D49" s="39"/>
      <c r="E49" s="39"/>
      <c r="F49" s="39"/>
    </row>
    <row r="50" spans="3:6" ht="15" customHeight="1" x14ac:dyDescent="0.2"/>
    <row r="51" spans="3:6" ht="15" customHeight="1" x14ac:dyDescent="0.2"/>
    <row r="52" spans="3:6" ht="15" customHeight="1" x14ac:dyDescent="0.2"/>
    <row r="53" spans="3:6" ht="15" customHeight="1" x14ac:dyDescent="0.2"/>
    <row r="54" spans="3:6" ht="15" customHeight="1" x14ac:dyDescent="0.2"/>
  </sheetData>
  <mergeCells count="13">
    <mergeCell ref="B2:Q2"/>
    <mergeCell ref="B3:Q3"/>
    <mergeCell ref="P10:Q10"/>
    <mergeCell ref="B38:C38"/>
    <mergeCell ref="B39:C39"/>
    <mergeCell ref="B9:Q9"/>
    <mergeCell ref="B10:B11"/>
    <mergeCell ref="D10:E10"/>
    <mergeCell ref="F10:G10"/>
    <mergeCell ref="H10:I10"/>
    <mergeCell ref="J10:K10"/>
    <mergeCell ref="L10:M10"/>
    <mergeCell ref="N10:O10"/>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
Carimbo e Assinatura do Responsável Técnico&amp;RPágina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X24"/>
  <sheetViews>
    <sheetView showGridLines="0" zoomScale="80" zoomScaleNormal="80" zoomScaleSheetLayoutView="70" workbookViewId="0">
      <selection activeCell="B24" sqref="B24"/>
    </sheetView>
  </sheetViews>
  <sheetFormatPr defaultColWidth="0" defaultRowHeight="15" customHeight="1" x14ac:dyDescent="0.25"/>
  <cols>
    <col min="1" max="1" width="1.7109375" style="132" customWidth="1"/>
    <col min="2" max="2" width="6.7109375" style="133" customWidth="1"/>
    <col min="3" max="3" width="15.7109375" style="133" customWidth="1"/>
    <col min="4" max="4" width="70.7109375" style="134" customWidth="1"/>
    <col min="5" max="5" width="8.7109375" style="135" customWidth="1"/>
    <col min="6" max="6" width="15.7109375" style="136" customWidth="1"/>
    <col min="7" max="10" width="15.7109375" style="137" customWidth="1"/>
    <col min="11" max="13" width="18.7109375" style="137" customWidth="1"/>
    <col min="14" max="14" width="15.85546875" style="137" customWidth="1"/>
    <col min="15" max="15" width="1.7109375" style="132" customWidth="1"/>
    <col min="16" max="254" width="9.140625" style="132" hidden="1"/>
    <col min="255" max="255" width="2.42578125" style="132" hidden="1"/>
    <col min="256" max="258" width="12.42578125" style="132" hidden="1"/>
    <col min="259" max="259" width="82" style="132" hidden="1"/>
    <col min="260" max="260" width="7.140625" style="132" hidden="1"/>
    <col min="261" max="261" width="16.5703125" style="132" hidden="1"/>
    <col min="262" max="262" width="11.42578125" style="132" hidden="1"/>
    <col min="263" max="263" width="12" style="132" hidden="1"/>
    <col min="264" max="264" width="10.85546875" style="132" hidden="1"/>
    <col min="265" max="265" width="17.7109375" style="132" hidden="1"/>
    <col min="266" max="266" width="0.140625" style="132" hidden="1"/>
    <col min="267" max="268" width="15.7109375" style="132" hidden="1"/>
    <col min="269" max="269" width="14.28515625" style="132" hidden="1"/>
    <col min="270" max="270" width="15.85546875" style="132" hidden="1"/>
    <col min="271" max="271" width="2" style="132" hidden="1"/>
    <col min="272" max="510" width="9.140625" style="132" hidden="1"/>
    <col min="511" max="511" width="2.42578125" style="132" hidden="1"/>
    <col min="512" max="514" width="12.42578125" style="132" hidden="1"/>
    <col min="515" max="515" width="82" style="132" hidden="1"/>
    <col min="516" max="516" width="7.140625" style="132" hidden="1"/>
    <col min="517" max="517" width="16.5703125" style="132" hidden="1"/>
    <col min="518" max="518" width="11.42578125" style="132" hidden="1"/>
    <col min="519" max="519" width="12" style="132" hidden="1"/>
    <col min="520" max="520" width="10.85546875" style="132" hidden="1"/>
    <col min="521" max="521" width="17.7109375" style="132" hidden="1"/>
    <col min="522" max="522" width="0.140625" style="132" hidden="1"/>
    <col min="523" max="524" width="15.7109375" style="132" hidden="1"/>
    <col min="525" max="525" width="14.28515625" style="132" hidden="1"/>
    <col min="526" max="526" width="15.85546875" style="132" hidden="1"/>
    <col min="527" max="527" width="2" style="132" hidden="1"/>
    <col min="528" max="766" width="9.140625" style="132" hidden="1"/>
    <col min="767" max="767" width="2.42578125" style="132" hidden="1"/>
    <col min="768" max="770" width="12.42578125" style="132" hidden="1"/>
    <col min="771" max="771" width="82" style="132" hidden="1"/>
    <col min="772" max="772" width="7.140625" style="132" hidden="1"/>
    <col min="773" max="773" width="16.5703125" style="132" hidden="1"/>
    <col min="774" max="774" width="11.42578125" style="132" hidden="1"/>
    <col min="775" max="775" width="12" style="132" hidden="1"/>
    <col min="776" max="776" width="10.85546875" style="132" hidden="1"/>
    <col min="777" max="777" width="17.7109375" style="132" hidden="1"/>
    <col min="778" max="778" width="0.140625" style="132" hidden="1"/>
    <col min="779" max="780" width="15.7109375" style="132" hidden="1"/>
    <col min="781" max="781" width="14.28515625" style="132" hidden="1"/>
    <col min="782" max="782" width="15.85546875" style="132" hidden="1"/>
    <col min="783" max="783" width="2" style="132" hidden="1"/>
    <col min="784" max="1022" width="9.140625" style="132" hidden="1"/>
    <col min="1023" max="1023" width="2.42578125" style="132" hidden="1"/>
    <col min="1024" max="1026" width="12.42578125" style="132" hidden="1"/>
    <col min="1027" max="1027" width="82" style="132" hidden="1"/>
    <col min="1028" max="1028" width="7.140625" style="132" hidden="1"/>
    <col min="1029" max="1029" width="16.5703125" style="132" hidden="1"/>
    <col min="1030" max="1030" width="11.42578125" style="132" hidden="1"/>
    <col min="1031" max="1031" width="12" style="132" hidden="1"/>
    <col min="1032" max="1032" width="10.85546875" style="132" hidden="1"/>
    <col min="1033" max="1033" width="17.7109375" style="132" hidden="1"/>
    <col min="1034" max="1034" width="0.140625" style="132" hidden="1"/>
    <col min="1035" max="1036" width="15.7109375" style="132" hidden="1"/>
    <col min="1037" max="1037" width="14.28515625" style="132" hidden="1"/>
    <col min="1038" max="1038" width="15.85546875" style="132" hidden="1"/>
    <col min="1039" max="1039" width="2" style="132" hidden="1"/>
    <col min="1040" max="1278" width="9.140625" style="132" hidden="1"/>
    <col min="1279" max="1279" width="2.42578125" style="132" hidden="1"/>
    <col min="1280" max="1282" width="12.42578125" style="132" hidden="1"/>
    <col min="1283" max="1283" width="82" style="132" hidden="1"/>
    <col min="1284" max="1284" width="7.140625" style="132" hidden="1"/>
    <col min="1285" max="1285" width="16.5703125" style="132" hidden="1"/>
    <col min="1286" max="1286" width="11.42578125" style="132" hidden="1"/>
    <col min="1287" max="1287" width="12" style="132" hidden="1"/>
    <col min="1288" max="1288" width="10.85546875" style="132" hidden="1"/>
    <col min="1289" max="1289" width="17.7109375" style="132" hidden="1"/>
    <col min="1290" max="1290" width="0.140625" style="132" hidden="1"/>
    <col min="1291" max="1292" width="15.7109375" style="132" hidden="1"/>
    <col min="1293" max="1293" width="14.28515625" style="132" hidden="1"/>
    <col min="1294" max="1294" width="15.85546875" style="132" hidden="1"/>
    <col min="1295" max="1295" width="2" style="132" hidden="1"/>
    <col min="1296" max="1534" width="9.140625" style="132" hidden="1"/>
    <col min="1535" max="1535" width="2.42578125" style="132" hidden="1"/>
    <col min="1536" max="1538" width="12.42578125" style="132" hidden="1"/>
    <col min="1539" max="1539" width="82" style="132" hidden="1"/>
    <col min="1540" max="1540" width="7.140625" style="132" hidden="1"/>
    <col min="1541" max="1541" width="16.5703125" style="132" hidden="1"/>
    <col min="1542" max="1542" width="11.42578125" style="132" hidden="1"/>
    <col min="1543" max="1543" width="12" style="132" hidden="1"/>
    <col min="1544" max="1544" width="10.85546875" style="132" hidden="1"/>
    <col min="1545" max="1545" width="17.7109375" style="132" hidden="1"/>
    <col min="1546" max="1546" width="0.140625" style="132" hidden="1"/>
    <col min="1547" max="1548" width="15.7109375" style="132" hidden="1"/>
    <col min="1549" max="1549" width="14.28515625" style="132" hidden="1"/>
    <col min="1550" max="1550" width="15.85546875" style="132" hidden="1"/>
    <col min="1551" max="1551" width="2" style="132" hidden="1"/>
    <col min="1552" max="1790" width="9.140625" style="132" hidden="1"/>
    <col min="1791" max="1791" width="2.42578125" style="132" hidden="1"/>
    <col min="1792" max="1794" width="12.42578125" style="132" hidden="1"/>
    <col min="1795" max="1795" width="82" style="132" hidden="1"/>
    <col min="1796" max="1796" width="7.140625" style="132" hidden="1"/>
    <col min="1797" max="1797" width="16.5703125" style="132" hidden="1"/>
    <col min="1798" max="1798" width="11.42578125" style="132" hidden="1"/>
    <col min="1799" max="1799" width="12" style="132" hidden="1"/>
    <col min="1800" max="1800" width="10.85546875" style="132" hidden="1"/>
    <col min="1801" max="1801" width="17.7109375" style="132" hidden="1"/>
    <col min="1802" max="1802" width="0.140625" style="132" hidden="1"/>
    <col min="1803" max="1804" width="15.7109375" style="132" hidden="1"/>
    <col min="1805" max="1805" width="14.28515625" style="132" hidden="1"/>
    <col min="1806" max="1806" width="15.85546875" style="132" hidden="1"/>
    <col min="1807" max="1807" width="2" style="132" hidden="1"/>
    <col min="1808" max="2046" width="9.140625" style="132" hidden="1"/>
    <col min="2047" max="2047" width="2.42578125" style="132" hidden="1"/>
    <col min="2048" max="2050" width="12.42578125" style="132" hidden="1"/>
    <col min="2051" max="2051" width="82" style="132" hidden="1"/>
    <col min="2052" max="2052" width="7.140625" style="132" hidden="1"/>
    <col min="2053" max="2053" width="16.5703125" style="132" hidden="1"/>
    <col min="2054" max="2054" width="11.42578125" style="132" hidden="1"/>
    <col min="2055" max="2055" width="12" style="132" hidden="1"/>
    <col min="2056" max="2056" width="10.85546875" style="132" hidden="1"/>
    <col min="2057" max="2057" width="17.7109375" style="132" hidden="1"/>
    <col min="2058" max="2058" width="0.140625" style="132" hidden="1"/>
    <col min="2059" max="2060" width="15.7109375" style="132" hidden="1"/>
    <col min="2061" max="2061" width="14.28515625" style="132" hidden="1"/>
    <col min="2062" max="2062" width="15.85546875" style="132" hidden="1"/>
    <col min="2063" max="2063" width="2" style="132" hidden="1"/>
    <col min="2064" max="2302" width="9.140625" style="132" hidden="1"/>
    <col min="2303" max="2303" width="2.42578125" style="132" hidden="1"/>
    <col min="2304" max="2306" width="12.42578125" style="132" hidden="1"/>
    <col min="2307" max="2307" width="82" style="132" hidden="1"/>
    <col min="2308" max="2308" width="7.140625" style="132" hidden="1"/>
    <col min="2309" max="2309" width="16.5703125" style="132" hidden="1"/>
    <col min="2310" max="2310" width="11.42578125" style="132" hidden="1"/>
    <col min="2311" max="2311" width="12" style="132" hidden="1"/>
    <col min="2312" max="2312" width="10.85546875" style="132" hidden="1"/>
    <col min="2313" max="2313" width="17.7109375" style="132" hidden="1"/>
    <col min="2314" max="2314" width="0.140625" style="132" hidden="1"/>
    <col min="2315" max="2316" width="15.7109375" style="132" hidden="1"/>
    <col min="2317" max="2317" width="14.28515625" style="132" hidden="1"/>
    <col min="2318" max="2318" width="15.85546875" style="132" hidden="1"/>
    <col min="2319" max="2319" width="2" style="132" hidden="1"/>
    <col min="2320" max="2558" width="9.140625" style="132" hidden="1"/>
    <col min="2559" max="2559" width="2.42578125" style="132" hidden="1"/>
    <col min="2560" max="2562" width="12.42578125" style="132" hidden="1"/>
    <col min="2563" max="2563" width="82" style="132" hidden="1"/>
    <col min="2564" max="2564" width="7.140625" style="132" hidden="1"/>
    <col min="2565" max="2565" width="16.5703125" style="132" hidden="1"/>
    <col min="2566" max="2566" width="11.42578125" style="132" hidden="1"/>
    <col min="2567" max="2567" width="12" style="132" hidden="1"/>
    <col min="2568" max="2568" width="10.85546875" style="132" hidden="1"/>
    <col min="2569" max="2569" width="17.7109375" style="132" hidden="1"/>
    <col min="2570" max="2570" width="0.140625" style="132" hidden="1"/>
    <col min="2571" max="2572" width="15.7109375" style="132" hidden="1"/>
    <col min="2573" max="2573" width="14.28515625" style="132" hidden="1"/>
    <col min="2574" max="2574" width="15.85546875" style="132" hidden="1"/>
    <col min="2575" max="2575" width="2" style="132" hidden="1"/>
    <col min="2576" max="2814" width="9.140625" style="132" hidden="1"/>
    <col min="2815" max="2815" width="2.42578125" style="132" hidden="1"/>
    <col min="2816" max="2818" width="12.42578125" style="132" hidden="1"/>
    <col min="2819" max="2819" width="82" style="132" hidden="1"/>
    <col min="2820" max="2820" width="7.140625" style="132" hidden="1"/>
    <col min="2821" max="2821" width="16.5703125" style="132" hidden="1"/>
    <col min="2822" max="2822" width="11.42578125" style="132" hidden="1"/>
    <col min="2823" max="2823" width="12" style="132" hidden="1"/>
    <col min="2824" max="2824" width="10.85546875" style="132" hidden="1"/>
    <col min="2825" max="2825" width="17.7109375" style="132" hidden="1"/>
    <col min="2826" max="2826" width="0.140625" style="132" hidden="1"/>
    <col min="2827" max="2828" width="15.7109375" style="132" hidden="1"/>
    <col min="2829" max="2829" width="14.28515625" style="132" hidden="1"/>
    <col min="2830" max="2830" width="15.85546875" style="132" hidden="1"/>
    <col min="2831" max="2831" width="2" style="132" hidden="1"/>
    <col min="2832" max="3070" width="9.140625" style="132" hidden="1"/>
    <col min="3071" max="3071" width="2.42578125" style="132" hidden="1"/>
    <col min="3072" max="3074" width="12.42578125" style="132" hidden="1"/>
    <col min="3075" max="3075" width="82" style="132" hidden="1"/>
    <col min="3076" max="3076" width="7.140625" style="132" hidden="1"/>
    <col min="3077" max="3077" width="16.5703125" style="132" hidden="1"/>
    <col min="3078" max="3078" width="11.42578125" style="132" hidden="1"/>
    <col min="3079" max="3079" width="12" style="132" hidden="1"/>
    <col min="3080" max="3080" width="10.85546875" style="132" hidden="1"/>
    <col min="3081" max="3081" width="17.7109375" style="132" hidden="1"/>
    <col min="3082" max="3082" width="0.140625" style="132" hidden="1"/>
    <col min="3083" max="3084" width="15.7109375" style="132" hidden="1"/>
    <col min="3085" max="3085" width="14.28515625" style="132" hidden="1"/>
    <col min="3086" max="3086" width="15.85546875" style="132" hidden="1"/>
    <col min="3087" max="3087" width="2" style="132" hidden="1"/>
    <col min="3088" max="3326" width="9.140625" style="132" hidden="1"/>
    <col min="3327" max="3327" width="2.42578125" style="132" hidden="1"/>
    <col min="3328" max="3330" width="12.42578125" style="132" hidden="1"/>
    <col min="3331" max="3331" width="82" style="132" hidden="1"/>
    <col min="3332" max="3332" width="7.140625" style="132" hidden="1"/>
    <col min="3333" max="3333" width="16.5703125" style="132" hidden="1"/>
    <col min="3334" max="3334" width="11.42578125" style="132" hidden="1"/>
    <col min="3335" max="3335" width="12" style="132" hidden="1"/>
    <col min="3336" max="3336" width="10.85546875" style="132" hidden="1"/>
    <col min="3337" max="3337" width="17.7109375" style="132" hidden="1"/>
    <col min="3338" max="3338" width="0.140625" style="132" hidden="1"/>
    <col min="3339" max="3340" width="15.7109375" style="132" hidden="1"/>
    <col min="3341" max="3341" width="14.28515625" style="132" hidden="1"/>
    <col min="3342" max="3342" width="15.85546875" style="132" hidden="1"/>
    <col min="3343" max="3343" width="2" style="132" hidden="1"/>
    <col min="3344" max="3582" width="9.140625" style="132" hidden="1"/>
    <col min="3583" max="3583" width="2.42578125" style="132" hidden="1"/>
    <col min="3584" max="3586" width="12.42578125" style="132" hidden="1"/>
    <col min="3587" max="3587" width="82" style="132" hidden="1"/>
    <col min="3588" max="3588" width="7.140625" style="132" hidden="1"/>
    <col min="3589" max="3589" width="16.5703125" style="132" hidden="1"/>
    <col min="3590" max="3590" width="11.42578125" style="132" hidden="1"/>
    <col min="3591" max="3591" width="12" style="132" hidden="1"/>
    <col min="3592" max="3592" width="10.85546875" style="132" hidden="1"/>
    <col min="3593" max="3593" width="17.7109375" style="132" hidden="1"/>
    <col min="3594" max="3594" width="0.140625" style="132" hidden="1"/>
    <col min="3595" max="3596" width="15.7109375" style="132" hidden="1"/>
    <col min="3597" max="3597" width="14.28515625" style="132" hidden="1"/>
    <col min="3598" max="3598" width="15.85546875" style="132" hidden="1"/>
    <col min="3599" max="3599" width="2" style="132" hidden="1"/>
    <col min="3600" max="3838" width="9.140625" style="132" hidden="1"/>
    <col min="3839" max="3839" width="2.42578125" style="132" hidden="1"/>
    <col min="3840" max="3842" width="12.42578125" style="132" hidden="1"/>
    <col min="3843" max="3843" width="82" style="132" hidden="1"/>
    <col min="3844" max="3844" width="7.140625" style="132" hidden="1"/>
    <col min="3845" max="3845" width="16.5703125" style="132" hidden="1"/>
    <col min="3846" max="3846" width="11.42578125" style="132" hidden="1"/>
    <col min="3847" max="3847" width="12" style="132" hidden="1"/>
    <col min="3848" max="3848" width="10.85546875" style="132" hidden="1"/>
    <col min="3849" max="3849" width="17.7109375" style="132" hidden="1"/>
    <col min="3850" max="3850" width="0.140625" style="132" hidden="1"/>
    <col min="3851" max="3852" width="15.7109375" style="132" hidden="1"/>
    <col min="3853" max="3853" width="14.28515625" style="132" hidden="1"/>
    <col min="3854" max="3854" width="15.85546875" style="132" hidden="1"/>
    <col min="3855" max="3855" width="2" style="132" hidden="1"/>
    <col min="3856" max="4094" width="9.140625" style="132" hidden="1"/>
    <col min="4095" max="4095" width="2.42578125" style="132" hidden="1"/>
    <col min="4096" max="4098" width="12.42578125" style="132" hidden="1"/>
    <col min="4099" max="4099" width="82" style="132" hidden="1"/>
    <col min="4100" max="4100" width="7.140625" style="132" hidden="1"/>
    <col min="4101" max="4101" width="16.5703125" style="132" hidden="1"/>
    <col min="4102" max="4102" width="11.42578125" style="132" hidden="1"/>
    <col min="4103" max="4103" width="12" style="132" hidden="1"/>
    <col min="4104" max="4104" width="10.85546875" style="132" hidden="1"/>
    <col min="4105" max="4105" width="17.7109375" style="132" hidden="1"/>
    <col min="4106" max="4106" width="0.140625" style="132" hidden="1"/>
    <col min="4107" max="4108" width="15.7109375" style="132" hidden="1"/>
    <col min="4109" max="4109" width="14.28515625" style="132" hidden="1"/>
    <col min="4110" max="4110" width="15.85546875" style="132" hidden="1"/>
    <col min="4111" max="4111" width="2" style="132" hidden="1"/>
    <col min="4112" max="4350" width="9.140625" style="132" hidden="1"/>
    <col min="4351" max="4351" width="2.42578125" style="132" hidden="1"/>
    <col min="4352" max="4354" width="12.42578125" style="132" hidden="1"/>
    <col min="4355" max="4355" width="82" style="132" hidden="1"/>
    <col min="4356" max="4356" width="7.140625" style="132" hidden="1"/>
    <col min="4357" max="4357" width="16.5703125" style="132" hidden="1"/>
    <col min="4358" max="4358" width="11.42578125" style="132" hidden="1"/>
    <col min="4359" max="4359" width="12" style="132" hidden="1"/>
    <col min="4360" max="4360" width="10.85546875" style="132" hidden="1"/>
    <col min="4361" max="4361" width="17.7109375" style="132" hidden="1"/>
    <col min="4362" max="4362" width="0.140625" style="132" hidden="1"/>
    <col min="4363" max="4364" width="15.7109375" style="132" hidden="1"/>
    <col min="4365" max="4365" width="14.28515625" style="132" hidden="1"/>
    <col min="4366" max="4366" width="15.85546875" style="132" hidden="1"/>
    <col min="4367" max="4367" width="2" style="132" hidden="1"/>
    <col min="4368" max="4606" width="9.140625" style="132" hidden="1"/>
    <col min="4607" max="4607" width="2.42578125" style="132" hidden="1"/>
    <col min="4608" max="4610" width="12.42578125" style="132" hidden="1"/>
    <col min="4611" max="4611" width="82" style="132" hidden="1"/>
    <col min="4612" max="4612" width="7.140625" style="132" hidden="1"/>
    <col min="4613" max="4613" width="16.5703125" style="132" hidden="1"/>
    <col min="4614" max="4614" width="11.42578125" style="132" hidden="1"/>
    <col min="4615" max="4615" width="12" style="132" hidden="1"/>
    <col min="4616" max="4616" width="10.85546875" style="132" hidden="1"/>
    <col min="4617" max="4617" width="17.7109375" style="132" hidden="1"/>
    <col min="4618" max="4618" width="0.140625" style="132" hidden="1"/>
    <col min="4619" max="4620" width="15.7109375" style="132" hidden="1"/>
    <col min="4621" max="4621" width="14.28515625" style="132" hidden="1"/>
    <col min="4622" max="4622" width="15.85546875" style="132" hidden="1"/>
    <col min="4623" max="4623" width="2" style="132" hidden="1"/>
    <col min="4624" max="4862" width="9.140625" style="132" hidden="1"/>
    <col min="4863" max="4863" width="2.42578125" style="132" hidden="1"/>
    <col min="4864" max="4866" width="12.42578125" style="132" hidden="1"/>
    <col min="4867" max="4867" width="82" style="132" hidden="1"/>
    <col min="4868" max="4868" width="7.140625" style="132" hidden="1"/>
    <col min="4869" max="4869" width="16.5703125" style="132" hidden="1"/>
    <col min="4870" max="4870" width="11.42578125" style="132" hidden="1"/>
    <col min="4871" max="4871" width="12" style="132" hidden="1"/>
    <col min="4872" max="4872" width="10.85546875" style="132" hidden="1"/>
    <col min="4873" max="4873" width="17.7109375" style="132" hidden="1"/>
    <col min="4874" max="4874" width="0.140625" style="132" hidden="1"/>
    <col min="4875" max="4876" width="15.7109375" style="132" hidden="1"/>
    <col min="4877" max="4877" width="14.28515625" style="132" hidden="1"/>
    <col min="4878" max="4878" width="15.85546875" style="132" hidden="1"/>
    <col min="4879" max="4879" width="2" style="132" hidden="1"/>
    <col min="4880" max="5118" width="9.140625" style="132" hidden="1"/>
    <col min="5119" max="5119" width="2.42578125" style="132" hidden="1"/>
    <col min="5120" max="5122" width="12.42578125" style="132" hidden="1"/>
    <col min="5123" max="5123" width="82" style="132" hidden="1"/>
    <col min="5124" max="5124" width="7.140625" style="132" hidden="1"/>
    <col min="5125" max="5125" width="16.5703125" style="132" hidden="1"/>
    <col min="5126" max="5126" width="11.42578125" style="132" hidden="1"/>
    <col min="5127" max="5127" width="12" style="132" hidden="1"/>
    <col min="5128" max="5128" width="10.85546875" style="132" hidden="1"/>
    <col min="5129" max="5129" width="17.7109375" style="132" hidden="1"/>
    <col min="5130" max="5130" width="0.140625" style="132" hidden="1"/>
    <col min="5131" max="5132" width="15.7109375" style="132" hidden="1"/>
    <col min="5133" max="5133" width="14.28515625" style="132" hidden="1"/>
    <col min="5134" max="5134" width="15.85546875" style="132" hidden="1"/>
    <col min="5135" max="5135" width="2" style="132" hidden="1"/>
    <col min="5136" max="5374" width="9.140625" style="132" hidden="1"/>
    <col min="5375" max="5375" width="2.42578125" style="132" hidden="1"/>
    <col min="5376" max="5378" width="12.42578125" style="132" hidden="1"/>
    <col min="5379" max="5379" width="82" style="132" hidden="1"/>
    <col min="5380" max="5380" width="7.140625" style="132" hidden="1"/>
    <col min="5381" max="5381" width="16.5703125" style="132" hidden="1"/>
    <col min="5382" max="5382" width="11.42578125" style="132" hidden="1"/>
    <col min="5383" max="5383" width="12" style="132" hidden="1"/>
    <col min="5384" max="5384" width="10.85546875" style="132" hidden="1"/>
    <col min="5385" max="5385" width="17.7109375" style="132" hidden="1"/>
    <col min="5386" max="5386" width="0.140625" style="132" hidden="1"/>
    <col min="5387" max="5388" width="15.7109375" style="132" hidden="1"/>
    <col min="5389" max="5389" width="14.28515625" style="132" hidden="1"/>
    <col min="5390" max="5390" width="15.85546875" style="132" hidden="1"/>
    <col min="5391" max="5391" width="2" style="132" hidden="1"/>
    <col min="5392" max="5630" width="9.140625" style="132" hidden="1"/>
    <col min="5631" max="5631" width="2.42578125" style="132" hidden="1"/>
    <col min="5632" max="5634" width="12.42578125" style="132" hidden="1"/>
    <col min="5635" max="5635" width="82" style="132" hidden="1"/>
    <col min="5636" max="5636" width="7.140625" style="132" hidden="1"/>
    <col min="5637" max="5637" width="16.5703125" style="132" hidden="1"/>
    <col min="5638" max="5638" width="11.42578125" style="132" hidden="1"/>
    <col min="5639" max="5639" width="12" style="132" hidden="1"/>
    <col min="5640" max="5640" width="10.85546875" style="132" hidden="1"/>
    <col min="5641" max="5641" width="17.7109375" style="132" hidden="1"/>
    <col min="5642" max="5642" width="0.140625" style="132" hidden="1"/>
    <col min="5643" max="5644" width="15.7109375" style="132" hidden="1"/>
    <col min="5645" max="5645" width="14.28515625" style="132" hidden="1"/>
    <col min="5646" max="5646" width="15.85546875" style="132" hidden="1"/>
    <col min="5647" max="5647" width="2" style="132" hidden="1"/>
    <col min="5648" max="5886" width="9.140625" style="132" hidden="1"/>
    <col min="5887" max="5887" width="2.42578125" style="132" hidden="1"/>
    <col min="5888" max="5890" width="12.42578125" style="132" hidden="1"/>
    <col min="5891" max="5891" width="82" style="132" hidden="1"/>
    <col min="5892" max="5892" width="7.140625" style="132" hidden="1"/>
    <col min="5893" max="5893" width="16.5703125" style="132" hidden="1"/>
    <col min="5894" max="5894" width="11.42578125" style="132" hidden="1"/>
    <col min="5895" max="5895" width="12" style="132" hidden="1"/>
    <col min="5896" max="5896" width="10.85546875" style="132" hidden="1"/>
    <col min="5897" max="5897" width="17.7109375" style="132" hidden="1"/>
    <col min="5898" max="5898" width="0.140625" style="132" hidden="1"/>
    <col min="5899" max="5900" width="15.7109375" style="132" hidden="1"/>
    <col min="5901" max="5901" width="14.28515625" style="132" hidden="1"/>
    <col min="5902" max="5902" width="15.85546875" style="132" hidden="1"/>
    <col min="5903" max="5903" width="2" style="132" hidden="1"/>
    <col min="5904" max="6142" width="9.140625" style="132" hidden="1"/>
    <col min="6143" max="6143" width="2.42578125" style="132" hidden="1"/>
    <col min="6144" max="6146" width="12.42578125" style="132" hidden="1"/>
    <col min="6147" max="6147" width="82" style="132" hidden="1"/>
    <col min="6148" max="6148" width="7.140625" style="132" hidden="1"/>
    <col min="6149" max="6149" width="16.5703125" style="132" hidden="1"/>
    <col min="6150" max="6150" width="11.42578125" style="132" hidden="1"/>
    <col min="6151" max="6151" width="12" style="132" hidden="1"/>
    <col min="6152" max="6152" width="10.85546875" style="132" hidden="1"/>
    <col min="6153" max="6153" width="17.7109375" style="132" hidden="1"/>
    <col min="6154" max="6154" width="0.140625" style="132" hidden="1"/>
    <col min="6155" max="6156" width="15.7109375" style="132" hidden="1"/>
    <col min="6157" max="6157" width="14.28515625" style="132" hidden="1"/>
    <col min="6158" max="6158" width="15.85546875" style="132" hidden="1"/>
    <col min="6159" max="6159" width="2" style="132" hidden="1"/>
    <col min="6160" max="6398" width="9.140625" style="132" hidden="1"/>
    <col min="6399" max="6399" width="2.42578125" style="132" hidden="1"/>
    <col min="6400" max="6402" width="12.42578125" style="132" hidden="1"/>
    <col min="6403" max="6403" width="82" style="132" hidden="1"/>
    <col min="6404" max="6404" width="7.140625" style="132" hidden="1"/>
    <col min="6405" max="6405" width="16.5703125" style="132" hidden="1"/>
    <col min="6406" max="6406" width="11.42578125" style="132" hidden="1"/>
    <col min="6407" max="6407" width="12" style="132" hidden="1"/>
    <col min="6408" max="6408" width="10.85546875" style="132" hidden="1"/>
    <col min="6409" max="6409" width="17.7109375" style="132" hidden="1"/>
    <col min="6410" max="6410" width="0.140625" style="132" hidden="1"/>
    <col min="6411" max="6412" width="15.7109375" style="132" hidden="1"/>
    <col min="6413" max="6413" width="14.28515625" style="132" hidden="1"/>
    <col min="6414" max="6414" width="15.85546875" style="132" hidden="1"/>
    <col min="6415" max="6415" width="2" style="132" hidden="1"/>
    <col min="6416" max="6654" width="9.140625" style="132" hidden="1"/>
    <col min="6655" max="6655" width="2.42578125" style="132" hidden="1"/>
    <col min="6656" max="6658" width="12.42578125" style="132" hidden="1"/>
    <col min="6659" max="6659" width="82" style="132" hidden="1"/>
    <col min="6660" max="6660" width="7.140625" style="132" hidden="1"/>
    <col min="6661" max="6661" width="16.5703125" style="132" hidden="1"/>
    <col min="6662" max="6662" width="11.42578125" style="132" hidden="1"/>
    <col min="6663" max="6663" width="12" style="132" hidden="1"/>
    <col min="6664" max="6664" width="10.85546875" style="132" hidden="1"/>
    <col min="6665" max="6665" width="17.7109375" style="132" hidden="1"/>
    <col min="6666" max="6666" width="0.140625" style="132" hidden="1"/>
    <col min="6667" max="6668" width="15.7109375" style="132" hidden="1"/>
    <col min="6669" max="6669" width="14.28515625" style="132" hidden="1"/>
    <col min="6670" max="6670" width="15.85546875" style="132" hidden="1"/>
    <col min="6671" max="6671" width="2" style="132" hidden="1"/>
    <col min="6672" max="6910" width="9.140625" style="132" hidden="1"/>
    <col min="6911" max="6911" width="2.42578125" style="132" hidden="1"/>
    <col min="6912" max="6914" width="12.42578125" style="132" hidden="1"/>
    <col min="6915" max="6915" width="82" style="132" hidden="1"/>
    <col min="6916" max="6916" width="7.140625" style="132" hidden="1"/>
    <col min="6917" max="6917" width="16.5703125" style="132" hidden="1"/>
    <col min="6918" max="6918" width="11.42578125" style="132" hidden="1"/>
    <col min="6919" max="6919" width="12" style="132" hidden="1"/>
    <col min="6920" max="6920" width="10.85546875" style="132" hidden="1"/>
    <col min="6921" max="6921" width="17.7109375" style="132" hidden="1"/>
    <col min="6922" max="6922" width="0.140625" style="132" hidden="1"/>
    <col min="6923" max="6924" width="15.7109375" style="132" hidden="1"/>
    <col min="6925" max="6925" width="14.28515625" style="132" hidden="1"/>
    <col min="6926" max="6926" width="15.85546875" style="132" hidden="1"/>
    <col min="6927" max="6927" width="2" style="132" hidden="1"/>
    <col min="6928" max="7166" width="9.140625" style="132" hidden="1"/>
    <col min="7167" max="7167" width="2.42578125" style="132" hidden="1"/>
    <col min="7168" max="7170" width="12.42578125" style="132" hidden="1"/>
    <col min="7171" max="7171" width="82" style="132" hidden="1"/>
    <col min="7172" max="7172" width="7.140625" style="132" hidden="1"/>
    <col min="7173" max="7173" width="16.5703125" style="132" hidden="1"/>
    <col min="7174" max="7174" width="11.42578125" style="132" hidden="1"/>
    <col min="7175" max="7175" width="12" style="132" hidden="1"/>
    <col min="7176" max="7176" width="10.85546875" style="132" hidden="1"/>
    <col min="7177" max="7177" width="17.7109375" style="132" hidden="1"/>
    <col min="7178" max="7178" width="0.140625" style="132" hidden="1"/>
    <col min="7179" max="7180" width="15.7109375" style="132" hidden="1"/>
    <col min="7181" max="7181" width="14.28515625" style="132" hidden="1"/>
    <col min="7182" max="7182" width="15.85546875" style="132" hidden="1"/>
    <col min="7183" max="7183" width="2" style="132" hidden="1"/>
    <col min="7184" max="7422" width="9.140625" style="132" hidden="1"/>
    <col min="7423" max="7423" width="2.42578125" style="132" hidden="1"/>
    <col min="7424" max="7426" width="12.42578125" style="132" hidden="1"/>
    <col min="7427" max="7427" width="82" style="132" hidden="1"/>
    <col min="7428" max="7428" width="7.140625" style="132" hidden="1"/>
    <col min="7429" max="7429" width="16.5703125" style="132" hidden="1"/>
    <col min="7430" max="7430" width="11.42578125" style="132" hidden="1"/>
    <col min="7431" max="7431" width="12" style="132" hidden="1"/>
    <col min="7432" max="7432" width="10.85546875" style="132" hidden="1"/>
    <col min="7433" max="7433" width="17.7109375" style="132" hidden="1"/>
    <col min="7434" max="7434" width="0.140625" style="132" hidden="1"/>
    <col min="7435" max="7436" width="15.7109375" style="132" hidden="1"/>
    <col min="7437" max="7437" width="14.28515625" style="132" hidden="1"/>
    <col min="7438" max="7438" width="15.85546875" style="132" hidden="1"/>
    <col min="7439" max="7439" width="2" style="132" hidden="1"/>
    <col min="7440" max="7678" width="9.140625" style="132" hidden="1"/>
    <col min="7679" max="7679" width="2.42578125" style="132" hidden="1"/>
    <col min="7680" max="7682" width="12.42578125" style="132" hidden="1"/>
    <col min="7683" max="7683" width="82" style="132" hidden="1"/>
    <col min="7684" max="7684" width="7.140625" style="132" hidden="1"/>
    <col min="7685" max="7685" width="16.5703125" style="132" hidden="1"/>
    <col min="7686" max="7686" width="11.42578125" style="132" hidden="1"/>
    <col min="7687" max="7687" width="12" style="132" hidden="1"/>
    <col min="7688" max="7688" width="10.85546875" style="132" hidden="1"/>
    <col min="7689" max="7689" width="17.7109375" style="132" hidden="1"/>
    <col min="7690" max="7690" width="0.140625" style="132" hidden="1"/>
    <col min="7691" max="7692" width="15.7109375" style="132" hidden="1"/>
    <col min="7693" max="7693" width="14.28515625" style="132" hidden="1"/>
    <col min="7694" max="7694" width="15.85546875" style="132" hidden="1"/>
    <col min="7695" max="7695" width="2" style="132" hidden="1"/>
    <col min="7696" max="7934" width="9.140625" style="132" hidden="1"/>
    <col min="7935" max="7935" width="2.42578125" style="132" hidden="1"/>
    <col min="7936" max="7938" width="12.42578125" style="132" hidden="1"/>
    <col min="7939" max="7939" width="82" style="132" hidden="1"/>
    <col min="7940" max="7940" width="7.140625" style="132" hidden="1"/>
    <col min="7941" max="7941" width="16.5703125" style="132" hidden="1"/>
    <col min="7942" max="7942" width="11.42578125" style="132" hidden="1"/>
    <col min="7943" max="7943" width="12" style="132" hidden="1"/>
    <col min="7944" max="7944" width="10.85546875" style="132" hidden="1"/>
    <col min="7945" max="7945" width="17.7109375" style="132" hidden="1"/>
    <col min="7946" max="7946" width="0.140625" style="132" hidden="1"/>
    <col min="7947" max="7948" width="15.7109375" style="132" hidden="1"/>
    <col min="7949" max="7949" width="14.28515625" style="132" hidden="1"/>
    <col min="7950" max="7950" width="15.85546875" style="132" hidden="1"/>
    <col min="7951" max="7951" width="2" style="132" hidden="1"/>
    <col min="7952" max="8190" width="9.140625" style="132" hidden="1"/>
    <col min="8191" max="8191" width="2.42578125" style="132" hidden="1"/>
    <col min="8192" max="8194" width="12.42578125" style="132" hidden="1"/>
    <col min="8195" max="8195" width="82" style="132" hidden="1"/>
    <col min="8196" max="8196" width="7.140625" style="132" hidden="1"/>
    <col min="8197" max="8197" width="16.5703125" style="132" hidden="1"/>
    <col min="8198" max="8198" width="11.42578125" style="132" hidden="1"/>
    <col min="8199" max="8199" width="12" style="132" hidden="1"/>
    <col min="8200" max="8200" width="10.85546875" style="132" hidden="1"/>
    <col min="8201" max="8201" width="17.7109375" style="132" hidden="1"/>
    <col min="8202" max="8202" width="0.140625" style="132" hidden="1"/>
    <col min="8203" max="8204" width="15.7109375" style="132" hidden="1"/>
    <col min="8205" max="8205" width="14.28515625" style="132" hidden="1"/>
    <col min="8206" max="8206" width="15.85546875" style="132" hidden="1"/>
    <col min="8207" max="8207" width="2" style="132" hidden="1"/>
    <col min="8208" max="8446" width="9.140625" style="132" hidden="1"/>
    <col min="8447" max="8447" width="2.42578125" style="132" hidden="1"/>
    <col min="8448" max="8450" width="12.42578125" style="132" hidden="1"/>
    <col min="8451" max="8451" width="82" style="132" hidden="1"/>
    <col min="8452" max="8452" width="7.140625" style="132" hidden="1"/>
    <col min="8453" max="8453" width="16.5703125" style="132" hidden="1"/>
    <col min="8454" max="8454" width="11.42578125" style="132" hidden="1"/>
    <col min="8455" max="8455" width="12" style="132" hidden="1"/>
    <col min="8456" max="8456" width="10.85546875" style="132" hidden="1"/>
    <col min="8457" max="8457" width="17.7109375" style="132" hidden="1"/>
    <col min="8458" max="8458" width="0.140625" style="132" hidden="1"/>
    <col min="8459" max="8460" width="15.7109375" style="132" hidden="1"/>
    <col min="8461" max="8461" width="14.28515625" style="132" hidden="1"/>
    <col min="8462" max="8462" width="15.85546875" style="132" hidden="1"/>
    <col min="8463" max="8463" width="2" style="132" hidden="1"/>
    <col min="8464" max="8702" width="9.140625" style="132" hidden="1"/>
    <col min="8703" max="8703" width="2.42578125" style="132" hidden="1"/>
    <col min="8704" max="8706" width="12.42578125" style="132" hidden="1"/>
    <col min="8707" max="8707" width="82" style="132" hidden="1"/>
    <col min="8708" max="8708" width="7.140625" style="132" hidden="1"/>
    <col min="8709" max="8709" width="16.5703125" style="132" hidden="1"/>
    <col min="8710" max="8710" width="11.42578125" style="132" hidden="1"/>
    <col min="8711" max="8711" width="12" style="132" hidden="1"/>
    <col min="8712" max="8712" width="10.85546875" style="132" hidden="1"/>
    <col min="8713" max="8713" width="17.7109375" style="132" hidden="1"/>
    <col min="8714" max="8714" width="0.140625" style="132" hidden="1"/>
    <col min="8715" max="8716" width="15.7109375" style="132" hidden="1"/>
    <col min="8717" max="8717" width="14.28515625" style="132" hidden="1"/>
    <col min="8718" max="8718" width="15.85546875" style="132" hidden="1"/>
    <col min="8719" max="8719" width="2" style="132" hidden="1"/>
    <col min="8720" max="8958" width="9.140625" style="132" hidden="1"/>
    <col min="8959" max="8959" width="2.42578125" style="132" hidden="1"/>
    <col min="8960" max="8962" width="12.42578125" style="132" hidden="1"/>
    <col min="8963" max="8963" width="82" style="132" hidden="1"/>
    <col min="8964" max="8964" width="7.140625" style="132" hidden="1"/>
    <col min="8965" max="8965" width="16.5703125" style="132" hidden="1"/>
    <col min="8966" max="8966" width="11.42578125" style="132" hidden="1"/>
    <col min="8967" max="8967" width="12" style="132" hidden="1"/>
    <col min="8968" max="8968" width="10.85546875" style="132" hidden="1"/>
    <col min="8969" max="8969" width="17.7109375" style="132" hidden="1"/>
    <col min="8970" max="8970" width="0.140625" style="132" hidden="1"/>
    <col min="8971" max="8972" width="15.7109375" style="132" hidden="1"/>
    <col min="8973" max="8973" width="14.28515625" style="132" hidden="1"/>
    <col min="8974" max="8974" width="15.85546875" style="132" hidden="1"/>
    <col min="8975" max="8975" width="2" style="132" hidden="1"/>
    <col min="8976" max="9214" width="9.140625" style="132" hidden="1"/>
    <col min="9215" max="9215" width="2.42578125" style="132" hidden="1"/>
    <col min="9216" max="9218" width="12.42578125" style="132" hidden="1"/>
    <col min="9219" max="9219" width="82" style="132" hidden="1"/>
    <col min="9220" max="9220" width="7.140625" style="132" hidden="1"/>
    <col min="9221" max="9221" width="16.5703125" style="132" hidden="1"/>
    <col min="9222" max="9222" width="11.42578125" style="132" hidden="1"/>
    <col min="9223" max="9223" width="12" style="132" hidden="1"/>
    <col min="9224" max="9224" width="10.85546875" style="132" hidden="1"/>
    <col min="9225" max="9225" width="17.7109375" style="132" hidden="1"/>
    <col min="9226" max="9226" width="0.140625" style="132" hidden="1"/>
    <col min="9227" max="9228" width="15.7109375" style="132" hidden="1"/>
    <col min="9229" max="9229" width="14.28515625" style="132" hidden="1"/>
    <col min="9230" max="9230" width="15.85546875" style="132" hidden="1"/>
    <col min="9231" max="9231" width="2" style="132" hidden="1"/>
    <col min="9232" max="9470" width="9.140625" style="132" hidden="1"/>
    <col min="9471" max="9471" width="2.42578125" style="132" hidden="1"/>
    <col min="9472" max="9474" width="12.42578125" style="132" hidden="1"/>
    <col min="9475" max="9475" width="82" style="132" hidden="1"/>
    <col min="9476" max="9476" width="7.140625" style="132" hidden="1"/>
    <col min="9477" max="9477" width="16.5703125" style="132" hidden="1"/>
    <col min="9478" max="9478" width="11.42578125" style="132" hidden="1"/>
    <col min="9479" max="9479" width="12" style="132" hidden="1"/>
    <col min="9480" max="9480" width="10.85546875" style="132" hidden="1"/>
    <col min="9481" max="9481" width="17.7109375" style="132" hidden="1"/>
    <col min="9482" max="9482" width="0.140625" style="132" hidden="1"/>
    <col min="9483" max="9484" width="15.7109375" style="132" hidden="1"/>
    <col min="9485" max="9485" width="14.28515625" style="132" hidden="1"/>
    <col min="9486" max="9486" width="15.85546875" style="132" hidden="1"/>
    <col min="9487" max="9487" width="2" style="132" hidden="1"/>
    <col min="9488" max="9726" width="9.140625" style="132" hidden="1"/>
    <col min="9727" max="9727" width="2.42578125" style="132" hidden="1"/>
    <col min="9728" max="9730" width="12.42578125" style="132" hidden="1"/>
    <col min="9731" max="9731" width="82" style="132" hidden="1"/>
    <col min="9732" max="9732" width="7.140625" style="132" hidden="1"/>
    <col min="9733" max="9733" width="16.5703125" style="132" hidden="1"/>
    <col min="9734" max="9734" width="11.42578125" style="132" hidden="1"/>
    <col min="9735" max="9735" width="12" style="132" hidden="1"/>
    <col min="9736" max="9736" width="10.85546875" style="132" hidden="1"/>
    <col min="9737" max="9737" width="17.7109375" style="132" hidden="1"/>
    <col min="9738" max="9738" width="0.140625" style="132" hidden="1"/>
    <col min="9739" max="9740" width="15.7109375" style="132" hidden="1"/>
    <col min="9741" max="9741" width="14.28515625" style="132" hidden="1"/>
    <col min="9742" max="9742" width="15.85546875" style="132" hidden="1"/>
    <col min="9743" max="9743" width="2" style="132" hidden="1"/>
    <col min="9744" max="9982" width="9.140625" style="132" hidden="1"/>
    <col min="9983" max="9983" width="2.42578125" style="132" hidden="1"/>
    <col min="9984" max="9986" width="12.42578125" style="132" hidden="1"/>
    <col min="9987" max="9987" width="82" style="132" hidden="1"/>
    <col min="9988" max="9988" width="7.140625" style="132" hidden="1"/>
    <col min="9989" max="9989" width="16.5703125" style="132" hidden="1"/>
    <col min="9990" max="9990" width="11.42578125" style="132" hidden="1"/>
    <col min="9991" max="9991" width="12" style="132" hidden="1"/>
    <col min="9992" max="9992" width="10.85546875" style="132" hidden="1"/>
    <col min="9993" max="9993" width="17.7109375" style="132" hidden="1"/>
    <col min="9994" max="9994" width="0.140625" style="132" hidden="1"/>
    <col min="9995" max="9996" width="15.7109375" style="132" hidden="1"/>
    <col min="9997" max="9997" width="14.28515625" style="132" hidden="1"/>
    <col min="9998" max="9998" width="15.85546875" style="132" hidden="1"/>
    <col min="9999" max="9999" width="2" style="132" hidden="1"/>
    <col min="10000" max="10238" width="9.140625" style="132" hidden="1"/>
    <col min="10239" max="10239" width="2.42578125" style="132" hidden="1"/>
    <col min="10240" max="10242" width="12.42578125" style="132" hidden="1"/>
    <col min="10243" max="10243" width="82" style="132" hidden="1"/>
    <col min="10244" max="10244" width="7.140625" style="132" hidden="1"/>
    <col min="10245" max="10245" width="16.5703125" style="132" hidden="1"/>
    <col min="10246" max="10246" width="11.42578125" style="132" hidden="1"/>
    <col min="10247" max="10247" width="12" style="132" hidden="1"/>
    <col min="10248" max="10248" width="10.85546875" style="132" hidden="1"/>
    <col min="10249" max="10249" width="17.7109375" style="132" hidden="1"/>
    <col min="10250" max="10250" width="0.140625" style="132" hidden="1"/>
    <col min="10251" max="10252" width="15.7109375" style="132" hidden="1"/>
    <col min="10253" max="10253" width="14.28515625" style="132" hidden="1"/>
    <col min="10254" max="10254" width="15.85546875" style="132" hidden="1"/>
    <col min="10255" max="10255" width="2" style="132" hidden="1"/>
    <col min="10256" max="10494" width="9.140625" style="132" hidden="1"/>
    <col min="10495" max="10495" width="2.42578125" style="132" hidden="1"/>
    <col min="10496" max="10498" width="12.42578125" style="132" hidden="1"/>
    <col min="10499" max="10499" width="82" style="132" hidden="1"/>
    <col min="10500" max="10500" width="7.140625" style="132" hidden="1"/>
    <col min="10501" max="10501" width="16.5703125" style="132" hidden="1"/>
    <col min="10502" max="10502" width="11.42578125" style="132" hidden="1"/>
    <col min="10503" max="10503" width="12" style="132" hidden="1"/>
    <col min="10504" max="10504" width="10.85546875" style="132" hidden="1"/>
    <col min="10505" max="10505" width="17.7109375" style="132" hidden="1"/>
    <col min="10506" max="10506" width="0.140625" style="132" hidden="1"/>
    <col min="10507" max="10508" width="15.7109375" style="132" hidden="1"/>
    <col min="10509" max="10509" width="14.28515625" style="132" hidden="1"/>
    <col min="10510" max="10510" width="15.85546875" style="132" hidden="1"/>
    <col min="10511" max="10511" width="2" style="132" hidden="1"/>
    <col min="10512" max="10750" width="9.140625" style="132" hidden="1"/>
    <col min="10751" max="10751" width="2.42578125" style="132" hidden="1"/>
    <col min="10752" max="10754" width="12.42578125" style="132" hidden="1"/>
    <col min="10755" max="10755" width="82" style="132" hidden="1"/>
    <col min="10756" max="10756" width="7.140625" style="132" hidden="1"/>
    <col min="10757" max="10757" width="16.5703125" style="132" hidden="1"/>
    <col min="10758" max="10758" width="11.42578125" style="132" hidden="1"/>
    <col min="10759" max="10759" width="12" style="132" hidden="1"/>
    <col min="10760" max="10760" width="10.85546875" style="132" hidden="1"/>
    <col min="10761" max="10761" width="17.7109375" style="132" hidden="1"/>
    <col min="10762" max="10762" width="0.140625" style="132" hidden="1"/>
    <col min="10763" max="10764" width="15.7109375" style="132" hidden="1"/>
    <col min="10765" max="10765" width="14.28515625" style="132" hidden="1"/>
    <col min="10766" max="10766" width="15.85546875" style="132" hidden="1"/>
    <col min="10767" max="10767" width="2" style="132" hidden="1"/>
    <col min="10768" max="11006" width="9.140625" style="132" hidden="1"/>
    <col min="11007" max="11007" width="2.42578125" style="132" hidden="1"/>
    <col min="11008" max="11010" width="12.42578125" style="132" hidden="1"/>
    <col min="11011" max="11011" width="82" style="132" hidden="1"/>
    <col min="11012" max="11012" width="7.140625" style="132" hidden="1"/>
    <col min="11013" max="11013" width="16.5703125" style="132" hidden="1"/>
    <col min="11014" max="11014" width="11.42578125" style="132" hidden="1"/>
    <col min="11015" max="11015" width="12" style="132" hidden="1"/>
    <col min="11016" max="11016" width="10.85546875" style="132" hidden="1"/>
    <col min="11017" max="11017" width="17.7109375" style="132" hidden="1"/>
    <col min="11018" max="11018" width="0.140625" style="132" hidden="1"/>
    <col min="11019" max="11020" width="15.7109375" style="132" hidden="1"/>
    <col min="11021" max="11021" width="14.28515625" style="132" hidden="1"/>
    <col min="11022" max="11022" width="15.85546875" style="132" hidden="1"/>
    <col min="11023" max="11023" width="2" style="132" hidden="1"/>
    <col min="11024" max="11262" width="9.140625" style="132" hidden="1"/>
    <col min="11263" max="11263" width="2.42578125" style="132" hidden="1"/>
    <col min="11264" max="11266" width="12.42578125" style="132" hidden="1"/>
    <col min="11267" max="11267" width="82" style="132" hidden="1"/>
    <col min="11268" max="11268" width="7.140625" style="132" hidden="1"/>
    <col min="11269" max="11269" width="16.5703125" style="132" hidden="1"/>
    <col min="11270" max="11270" width="11.42578125" style="132" hidden="1"/>
    <col min="11271" max="11271" width="12" style="132" hidden="1"/>
    <col min="11272" max="11272" width="10.85546875" style="132" hidden="1"/>
    <col min="11273" max="11273" width="17.7109375" style="132" hidden="1"/>
    <col min="11274" max="11274" width="0.140625" style="132" hidden="1"/>
    <col min="11275" max="11276" width="15.7109375" style="132" hidden="1"/>
    <col min="11277" max="11277" width="14.28515625" style="132" hidden="1"/>
    <col min="11278" max="11278" width="15.85546875" style="132" hidden="1"/>
    <col min="11279" max="11279" width="2" style="132" hidden="1"/>
    <col min="11280" max="11518" width="9.140625" style="132" hidden="1"/>
    <col min="11519" max="11519" width="2.42578125" style="132" hidden="1"/>
    <col min="11520" max="11522" width="12.42578125" style="132" hidden="1"/>
    <col min="11523" max="11523" width="82" style="132" hidden="1"/>
    <col min="11524" max="11524" width="7.140625" style="132" hidden="1"/>
    <col min="11525" max="11525" width="16.5703125" style="132" hidden="1"/>
    <col min="11526" max="11526" width="11.42578125" style="132" hidden="1"/>
    <col min="11527" max="11527" width="12" style="132" hidden="1"/>
    <col min="11528" max="11528" width="10.85546875" style="132" hidden="1"/>
    <col min="11529" max="11529" width="17.7109375" style="132" hidden="1"/>
    <col min="11530" max="11530" width="0.140625" style="132" hidden="1"/>
    <col min="11531" max="11532" width="15.7109375" style="132" hidden="1"/>
    <col min="11533" max="11533" width="14.28515625" style="132" hidden="1"/>
    <col min="11534" max="11534" width="15.85546875" style="132" hidden="1"/>
    <col min="11535" max="11535" width="2" style="132" hidden="1"/>
    <col min="11536" max="11774" width="9.140625" style="132" hidden="1"/>
    <col min="11775" max="11775" width="2.42578125" style="132" hidden="1"/>
    <col min="11776" max="11778" width="12.42578125" style="132" hidden="1"/>
    <col min="11779" max="11779" width="82" style="132" hidden="1"/>
    <col min="11780" max="11780" width="7.140625" style="132" hidden="1"/>
    <col min="11781" max="11781" width="16.5703125" style="132" hidden="1"/>
    <col min="11782" max="11782" width="11.42578125" style="132" hidden="1"/>
    <col min="11783" max="11783" width="12" style="132" hidden="1"/>
    <col min="11784" max="11784" width="10.85546875" style="132" hidden="1"/>
    <col min="11785" max="11785" width="17.7109375" style="132" hidden="1"/>
    <col min="11786" max="11786" width="0.140625" style="132" hidden="1"/>
    <col min="11787" max="11788" width="15.7109375" style="132" hidden="1"/>
    <col min="11789" max="11789" width="14.28515625" style="132" hidden="1"/>
    <col min="11790" max="11790" width="15.85546875" style="132" hidden="1"/>
    <col min="11791" max="11791" width="2" style="132" hidden="1"/>
    <col min="11792" max="12030" width="9.140625" style="132" hidden="1"/>
    <col min="12031" max="12031" width="2.42578125" style="132" hidden="1"/>
    <col min="12032" max="12034" width="12.42578125" style="132" hidden="1"/>
    <col min="12035" max="12035" width="82" style="132" hidden="1"/>
    <col min="12036" max="12036" width="7.140625" style="132" hidden="1"/>
    <col min="12037" max="12037" width="16.5703125" style="132" hidden="1"/>
    <col min="12038" max="12038" width="11.42578125" style="132" hidden="1"/>
    <col min="12039" max="12039" width="12" style="132" hidden="1"/>
    <col min="12040" max="12040" width="10.85546875" style="132" hidden="1"/>
    <col min="12041" max="12041" width="17.7109375" style="132" hidden="1"/>
    <col min="12042" max="12042" width="0.140625" style="132" hidden="1"/>
    <col min="12043" max="12044" width="15.7109375" style="132" hidden="1"/>
    <col min="12045" max="12045" width="14.28515625" style="132" hidden="1"/>
    <col min="12046" max="12046" width="15.85546875" style="132" hidden="1"/>
    <col min="12047" max="12047" width="2" style="132" hidden="1"/>
    <col min="12048" max="12286" width="9.140625" style="132" hidden="1"/>
    <col min="12287" max="12287" width="2.42578125" style="132" hidden="1"/>
    <col min="12288" max="12290" width="12.42578125" style="132" hidden="1"/>
    <col min="12291" max="12291" width="82" style="132" hidden="1"/>
    <col min="12292" max="12292" width="7.140625" style="132" hidden="1"/>
    <col min="12293" max="12293" width="16.5703125" style="132" hidden="1"/>
    <col min="12294" max="12294" width="11.42578125" style="132" hidden="1"/>
    <col min="12295" max="12295" width="12" style="132" hidden="1"/>
    <col min="12296" max="12296" width="10.85546875" style="132" hidden="1"/>
    <col min="12297" max="12297" width="17.7109375" style="132" hidden="1"/>
    <col min="12298" max="12298" width="0.140625" style="132" hidden="1"/>
    <col min="12299" max="12300" width="15.7109375" style="132" hidden="1"/>
    <col min="12301" max="12301" width="14.28515625" style="132" hidden="1"/>
    <col min="12302" max="12302" width="15.85546875" style="132" hidden="1"/>
    <col min="12303" max="12303" width="2" style="132" hidden="1"/>
    <col min="12304" max="12542" width="9.140625" style="132" hidden="1"/>
    <col min="12543" max="12543" width="2.42578125" style="132" hidden="1"/>
    <col min="12544" max="12546" width="12.42578125" style="132" hidden="1"/>
    <col min="12547" max="12547" width="82" style="132" hidden="1"/>
    <col min="12548" max="12548" width="7.140625" style="132" hidden="1"/>
    <col min="12549" max="12549" width="16.5703125" style="132" hidden="1"/>
    <col min="12550" max="12550" width="11.42578125" style="132" hidden="1"/>
    <col min="12551" max="12551" width="12" style="132" hidden="1"/>
    <col min="12552" max="12552" width="10.85546875" style="132" hidden="1"/>
    <col min="12553" max="12553" width="17.7109375" style="132" hidden="1"/>
    <col min="12554" max="12554" width="0.140625" style="132" hidden="1"/>
    <col min="12555" max="12556" width="15.7109375" style="132" hidden="1"/>
    <col min="12557" max="12557" width="14.28515625" style="132" hidden="1"/>
    <col min="12558" max="12558" width="15.85546875" style="132" hidden="1"/>
    <col min="12559" max="12559" width="2" style="132" hidden="1"/>
    <col min="12560" max="12798" width="9.140625" style="132" hidden="1"/>
    <col min="12799" max="12799" width="2.42578125" style="132" hidden="1"/>
    <col min="12800" max="12802" width="12.42578125" style="132" hidden="1"/>
    <col min="12803" max="12803" width="82" style="132" hidden="1"/>
    <col min="12804" max="12804" width="7.140625" style="132" hidden="1"/>
    <col min="12805" max="12805" width="16.5703125" style="132" hidden="1"/>
    <col min="12806" max="12806" width="11.42578125" style="132" hidden="1"/>
    <col min="12807" max="12807" width="12" style="132" hidden="1"/>
    <col min="12808" max="12808" width="10.85546875" style="132" hidden="1"/>
    <col min="12809" max="12809" width="17.7109375" style="132" hidden="1"/>
    <col min="12810" max="12810" width="0.140625" style="132" hidden="1"/>
    <col min="12811" max="12812" width="15.7109375" style="132" hidden="1"/>
    <col min="12813" max="12813" width="14.28515625" style="132" hidden="1"/>
    <col min="12814" max="12814" width="15.85546875" style="132" hidden="1"/>
    <col min="12815" max="12815" width="2" style="132" hidden="1"/>
    <col min="12816" max="13054" width="9.140625" style="132" hidden="1"/>
    <col min="13055" max="13055" width="2.42578125" style="132" hidden="1"/>
    <col min="13056" max="13058" width="12.42578125" style="132" hidden="1"/>
    <col min="13059" max="13059" width="82" style="132" hidden="1"/>
    <col min="13060" max="13060" width="7.140625" style="132" hidden="1"/>
    <col min="13061" max="13061" width="16.5703125" style="132" hidden="1"/>
    <col min="13062" max="13062" width="11.42578125" style="132" hidden="1"/>
    <col min="13063" max="13063" width="12" style="132" hidden="1"/>
    <col min="13064" max="13064" width="10.85546875" style="132" hidden="1"/>
    <col min="13065" max="13065" width="17.7109375" style="132" hidden="1"/>
    <col min="13066" max="13066" width="0.140625" style="132" hidden="1"/>
    <col min="13067" max="13068" width="15.7109375" style="132" hidden="1"/>
    <col min="13069" max="13069" width="14.28515625" style="132" hidden="1"/>
    <col min="13070" max="13070" width="15.85546875" style="132" hidden="1"/>
    <col min="13071" max="13071" width="2" style="132" hidden="1"/>
    <col min="13072" max="13310" width="9.140625" style="132" hidden="1"/>
    <col min="13311" max="13311" width="2.42578125" style="132" hidden="1"/>
    <col min="13312" max="13314" width="12.42578125" style="132" hidden="1"/>
    <col min="13315" max="13315" width="82" style="132" hidden="1"/>
    <col min="13316" max="13316" width="7.140625" style="132" hidden="1"/>
    <col min="13317" max="13317" width="16.5703125" style="132" hidden="1"/>
    <col min="13318" max="13318" width="11.42578125" style="132" hidden="1"/>
    <col min="13319" max="13319" width="12" style="132" hidden="1"/>
    <col min="13320" max="13320" width="10.85546875" style="132" hidden="1"/>
    <col min="13321" max="13321" width="17.7109375" style="132" hidden="1"/>
    <col min="13322" max="13322" width="0.140625" style="132" hidden="1"/>
    <col min="13323" max="13324" width="15.7109375" style="132" hidden="1"/>
    <col min="13325" max="13325" width="14.28515625" style="132" hidden="1"/>
    <col min="13326" max="13326" width="15.85546875" style="132" hidden="1"/>
    <col min="13327" max="13327" width="2" style="132" hidden="1"/>
    <col min="13328" max="13566" width="9.140625" style="132" hidden="1"/>
    <col min="13567" max="13567" width="2.42578125" style="132" hidden="1"/>
    <col min="13568" max="13570" width="12.42578125" style="132" hidden="1"/>
    <col min="13571" max="13571" width="82" style="132" hidden="1"/>
    <col min="13572" max="13572" width="7.140625" style="132" hidden="1"/>
    <col min="13573" max="13573" width="16.5703125" style="132" hidden="1"/>
    <col min="13574" max="13574" width="11.42578125" style="132" hidden="1"/>
    <col min="13575" max="13575" width="12" style="132" hidden="1"/>
    <col min="13576" max="13576" width="10.85546875" style="132" hidden="1"/>
    <col min="13577" max="13577" width="17.7109375" style="132" hidden="1"/>
    <col min="13578" max="13578" width="0.140625" style="132" hidden="1"/>
    <col min="13579" max="13580" width="15.7109375" style="132" hidden="1"/>
    <col min="13581" max="13581" width="14.28515625" style="132" hidden="1"/>
    <col min="13582" max="13582" width="15.85546875" style="132" hidden="1"/>
    <col min="13583" max="13583" width="2" style="132" hidden="1"/>
    <col min="13584" max="13822" width="9.140625" style="132" hidden="1"/>
    <col min="13823" max="13823" width="2.42578125" style="132" hidden="1"/>
    <col min="13824" max="13826" width="12.42578125" style="132" hidden="1"/>
    <col min="13827" max="13827" width="82" style="132" hidden="1"/>
    <col min="13828" max="13828" width="7.140625" style="132" hidden="1"/>
    <col min="13829" max="13829" width="16.5703125" style="132" hidden="1"/>
    <col min="13830" max="13830" width="11.42578125" style="132" hidden="1"/>
    <col min="13831" max="13831" width="12" style="132" hidden="1"/>
    <col min="13832" max="13832" width="10.85546875" style="132" hidden="1"/>
    <col min="13833" max="13833" width="17.7109375" style="132" hidden="1"/>
    <col min="13834" max="13834" width="0.140625" style="132" hidden="1"/>
    <col min="13835" max="13836" width="15.7109375" style="132" hidden="1"/>
    <col min="13837" max="13837" width="14.28515625" style="132" hidden="1"/>
    <col min="13838" max="13838" width="15.85546875" style="132" hidden="1"/>
    <col min="13839" max="13839" width="2" style="132" hidden="1"/>
    <col min="13840" max="14078" width="9.140625" style="132" hidden="1"/>
    <col min="14079" max="14079" width="2.42578125" style="132" hidden="1"/>
    <col min="14080" max="14082" width="12.42578125" style="132" hidden="1"/>
    <col min="14083" max="14083" width="82" style="132" hidden="1"/>
    <col min="14084" max="14084" width="7.140625" style="132" hidden="1"/>
    <col min="14085" max="14085" width="16.5703125" style="132" hidden="1"/>
    <col min="14086" max="14086" width="11.42578125" style="132" hidden="1"/>
    <col min="14087" max="14087" width="12" style="132" hidden="1"/>
    <col min="14088" max="14088" width="10.85546875" style="132" hidden="1"/>
    <col min="14089" max="14089" width="17.7109375" style="132" hidden="1"/>
    <col min="14090" max="14090" width="0.140625" style="132" hidden="1"/>
    <col min="14091" max="14092" width="15.7109375" style="132" hidden="1"/>
    <col min="14093" max="14093" width="14.28515625" style="132" hidden="1"/>
    <col min="14094" max="14094" width="15.85546875" style="132" hidden="1"/>
    <col min="14095" max="14095" width="2" style="132" hidden="1"/>
    <col min="14096" max="14334" width="9.140625" style="132" hidden="1"/>
    <col min="14335" max="14335" width="2.42578125" style="132" hidden="1"/>
    <col min="14336" max="14338" width="12.42578125" style="132" hidden="1"/>
    <col min="14339" max="14339" width="82" style="132" hidden="1"/>
    <col min="14340" max="14340" width="7.140625" style="132" hidden="1"/>
    <col min="14341" max="14341" width="16.5703125" style="132" hidden="1"/>
    <col min="14342" max="14342" width="11.42578125" style="132" hidden="1"/>
    <col min="14343" max="14343" width="12" style="132" hidden="1"/>
    <col min="14344" max="14344" width="10.85546875" style="132" hidden="1"/>
    <col min="14345" max="14345" width="17.7109375" style="132" hidden="1"/>
    <col min="14346" max="14346" width="0.140625" style="132" hidden="1"/>
    <col min="14347" max="14348" width="15.7109375" style="132" hidden="1"/>
    <col min="14349" max="14349" width="14.28515625" style="132" hidden="1"/>
    <col min="14350" max="14350" width="15.85546875" style="132" hidden="1"/>
    <col min="14351" max="14351" width="2" style="132" hidden="1"/>
    <col min="14352" max="14590" width="9.140625" style="132" hidden="1"/>
    <col min="14591" max="14591" width="2.42578125" style="132" hidden="1"/>
    <col min="14592" max="14594" width="12.42578125" style="132" hidden="1"/>
    <col min="14595" max="14595" width="82" style="132" hidden="1"/>
    <col min="14596" max="14596" width="7.140625" style="132" hidden="1"/>
    <col min="14597" max="14597" width="16.5703125" style="132" hidden="1"/>
    <col min="14598" max="14598" width="11.42578125" style="132" hidden="1"/>
    <col min="14599" max="14599" width="12" style="132" hidden="1"/>
    <col min="14600" max="14600" width="10.85546875" style="132" hidden="1"/>
    <col min="14601" max="14601" width="17.7109375" style="132" hidden="1"/>
    <col min="14602" max="14602" width="0.140625" style="132" hidden="1"/>
    <col min="14603" max="14604" width="15.7109375" style="132" hidden="1"/>
    <col min="14605" max="14605" width="14.28515625" style="132" hidden="1"/>
    <col min="14606" max="14606" width="15.85546875" style="132" hidden="1"/>
    <col min="14607" max="14607" width="2" style="132" hidden="1"/>
    <col min="14608" max="14846" width="9.140625" style="132" hidden="1"/>
    <col min="14847" max="14847" width="2.42578125" style="132" hidden="1"/>
    <col min="14848" max="14850" width="12.42578125" style="132" hidden="1"/>
    <col min="14851" max="14851" width="82" style="132" hidden="1"/>
    <col min="14852" max="14852" width="7.140625" style="132" hidden="1"/>
    <col min="14853" max="14853" width="16.5703125" style="132" hidden="1"/>
    <col min="14854" max="14854" width="11.42578125" style="132" hidden="1"/>
    <col min="14855" max="14855" width="12" style="132" hidden="1"/>
    <col min="14856" max="14856" width="10.85546875" style="132" hidden="1"/>
    <col min="14857" max="14857" width="17.7109375" style="132" hidden="1"/>
    <col min="14858" max="14858" width="0.140625" style="132" hidden="1"/>
    <col min="14859" max="14860" width="15.7109375" style="132" hidden="1"/>
    <col min="14861" max="14861" width="14.28515625" style="132" hidden="1"/>
    <col min="14862" max="14862" width="15.85546875" style="132" hidden="1"/>
    <col min="14863" max="14863" width="2" style="132" hidden="1"/>
    <col min="14864" max="15102" width="9.140625" style="132" hidden="1"/>
    <col min="15103" max="15103" width="2.42578125" style="132" hidden="1"/>
    <col min="15104" max="15106" width="12.42578125" style="132" hidden="1"/>
    <col min="15107" max="15107" width="82" style="132" hidden="1"/>
    <col min="15108" max="15108" width="7.140625" style="132" hidden="1"/>
    <col min="15109" max="15109" width="16.5703125" style="132" hidden="1"/>
    <col min="15110" max="15110" width="11.42578125" style="132" hidden="1"/>
    <col min="15111" max="15111" width="12" style="132" hidden="1"/>
    <col min="15112" max="15112" width="10.85546875" style="132" hidden="1"/>
    <col min="15113" max="15113" width="17.7109375" style="132" hidden="1"/>
    <col min="15114" max="15114" width="0.140625" style="132" hidden="1"/>
    <col min="15115" max="15116" width="15.7109375" style="132" hidden="1"/>
    <col min="15117" max="15117" width="14.28515625" style="132" hidden="1"/>
    <col min="15118" max="15118" width="15.85546875" style="132" hidden="1"/>
    <col min="15119" max="15119" width="2" style="132" hidden="1"/>
    <col min="15120" max="15358" width="9.140625" style="132" hidden="1"/>
    <col min="15359" max="15359" width="2.42578125" style="132" hidden="1"/>
    <col min="15360" max="15362" width="12.42578125" style="132" hidden="1"/>
    <col min="15363" max="15363" width="82" style="132" hidden="1"/>
    <col min="15364" max="15364" width="7.140625" style="132" hidden="1"/>
    <col min="15365" max="15365" width="16.5703125" style="132" hidden="1"/>
    <col min="15366" max="15366" width="11.42578125" style="132" hidden="1"/>
    <col min="15367" max="15367" width="12" style="132" hidden="1"/>
    <col min="15368" max="15368" width="10.85546875" style="132" hidden="1"/>
    <col min="15369" max="15369" width="17.7109375" style="132" hidden="1"/>
    <col min="15370" max="15370" width="0.140625" style="132" hidden="1"/>
    <col min="15371" max="15372" width="15.7109375" style="132" hidden="1"/>
    <col min="15373" max="15373" width="14.28515625" style="132" hidden="1"/>
    <col min="15374" max="15374" width="15.85546875" style="132" hidden="1"/>
    <col min="15375" max="15375" width="2" style="132" hidden="1"/>
    <col min="15376" max="15614" width="9.140625" style="132" hidden="1"/>
    <col min="15615" max="15615" width="2.42578125" style="132" hidden="1"/>
    <col min="15616" max="15618" width="12.42578125" style="132" hidden="1"/>
    <col min="15619" max="15619" width="82" style="132" hidden="1"/>
    <col min="15620" max="15620" width="7.140625" style="132" hidden="1"/>
    <col min="15621" max="15621" width="16.5703125" style="132" hidden="1"/>
    <col min="15622" max="15622" width="11.42578125" style="132" hidden="1"/>
    <col min="15623" max="15623" width="12" style="132" hidden="1"/>
    <col min="15624" max="15624" width="10.85546875" style="132" hidden="1"/>
    <col min="15625" max="15625" width="17.7109375" style="132" hidden="1"/>
    <col min="15626" max="15626" width="0.140625" style="132" hidden="1"/>
    <col min="15627" max="15628" width="15.7109375" style="132" hidden="1"/>
    <col min="15629" max="15629" width="14.28515625" style="132" hidden="1"/>
    <col min="15630" max="15630" width="15.85546875" style="132" hidden="1"/>
    <col min="15631" max="15631" width="2" style="132" hidden="1"/>
    <col min="15632" max="15870" width="9.140625" style="132" hidden="1"/>
    <col min="15871" max="15871" width="2.42578125" style="132" hidden="1"/>
    <col min="15872" max="15874" width="12.42578125" style="132" hidden="1"/>
    <col min="15875" max="15875" width="82" style="132" hidden="1"/>
    <col min="15876" max="15876" width="7.140625" style="132" hidden="1"/>
    <col min="15877" max="15877" width="16.5703125" style="132" hidden="1"/>
    <col min="15878" max="15878" width="11.42578125" style="132" hidden="1"/>
    <col min="15879" max="15879" width="12" style="132" hidden="1"/>
    <col min="15880" max="15880" width="10.85546875" style="132" hidden="1"/>
    <col min="15881" max="15881" width="17.7109375" style="132" hidden="1"/>
    <col min="15882" max="15882" width="0.140625" style="132" hidden="1"/>
    <col min="15883" max="15884" width="15.7109375" style="132" hidden="1"/>
    <col min="15885" max="15885" width="14.28515625" style="132" hidden="1"/>
    <col min="15886" max="15886" width="15.85546875" style="132" hidden="1"/>
    <col min="15887" max="15887" width="2" style="132" hidden="1"/>
    <col min="15888" max="16126" width="9.140625" style="132" hidden="1"/>
    <col min="16127" max="16127" width="2.42578125" style="132" hidden="1"/>
    <col min="16128" max="16130" width="12.42578125" style="132" hidden="1"/>
    <col min="16131" max="16131" width="82" style="132" hidden="1"/>
    <col min="16132" max="16132" width="7.140625" style="132" hidden="1"/>
    <col min="16133" max="16133" width="16.5703125" style="132" hidden="1"/>
    <col min="16134" max="16134" width="11.42578125" style="132" hidden="1"/>
    <col min="16135" max="16135" width="12" style="132" hidden="1"/>
    <col min="16136" max="16136" width="10.85546875" style="132" hidden="1"/>
    <col min="16137" max="16137" width="17.7109375" style="132" hidden="1"/>
    <col min="16138" max="16138" width="0.140625" style="132" hidden="1"/>
    <col min="16139" max="16140" width="15.7109375" style="132" hidden="1"/>
    <col min="16141" max="16141" width="14.28515625" style="132" hidden="1"/>
    <col min="16142" max="16142" width="15.85546875" style="132" hidden="1"/>
    <col min="16143" max="16144" width="2" style="132" hidden="1"/>
    <col min="16145" max="16384" width="9.140625" style="132" hidden="1"/>
  </cols>
  <sheetData>
    <row r="1" spans="1:33" s="91" customFormat="1" ht="9.9499999999999993" customHeight="1" x14ac:dyDescent="0.25">
      <c r="A1" s="88"/>
      <c r="B1" s="89"/>
      <c r="C1" s="89"/>
      <c r="D1" s="90"/>
      <c r="I1" s="92"/>
      <c r="J1" s="92"/>
      <c r="K1" s="92"/>
      <c r="L1" s="92"/>
      <c r="M1" s="92"/>
      <c r="N1" s="92"/>
      <c r="O1" s="88"/>
    </row>
    <row r="2" spans="1:33" s="93" customFormat="1" ht="45" customHeight="1" x14ac:dyDescent="0.25">
      <c r="B2" s="302" t="s">
        <v>1021</v>
      </c>
      <c r="C2" s="302"/>
      <c r="D2" s="302"/>
      <c r="E2" s="302"/>
      <c r="F2" s="302"/>
      <c r="G2" s="302"/>
      <c r="H2" s="302"/>
      <c r="I2" s="302"/>
      <c r="J2" s="302"/>
      <c r="K2" s="302"/>
      <c r="L2" s="302"/>
      <c r="M2" s="302"/>
      <c r="N2" s="302"/>
    </row>
    <row r="3" spans="1:33" s="93" customFormat="1" ht="20.100000000000001" customHeight="1" x14ac:dyDescent="0.25">
      <c r="B3" s="313" t="s">
        <v>948</v>
      </c>
      <c r="C3" s="313"/>
      <c r="D3" s="313"/>
      <c r="E3" s="313"/>
      <c r="F3" s="313"/>
      <c r="G3" s="313"/>
      <c r="H3" s="313"/>
      <c r="I3" s="313"/>
      <c r="J3" s="313"/>
      <c r="K3" s="313"/>
      <c r="L3" s="313"/>
      <c r="M3" s="313"/>
      <c r="N3" s="313"/>
    </row>
    <row r="4" spans="1:33" s="93" customFormat="1" ht="15" customHeight="1" x14ac:dyDescent="0.25">
      <c r="B4" s="240" t="s">
        <v>949</v>
      </c>
      <c r="C4" s="44"/>
      <c r="D4" s="210"/>
      <c r="E4" s="245"/>
      <c r="F4" s="205"/>
      <c r="G4" s="205"/>
      <c r="H4" s="205"/>
      <c r="I4" s="205"/>
      <c r="J4" s="246"/>
      <c r="K4" s="247"/>
      <c r="L4" s="210"/>
      <c r="M4" s="95"/>
      <c r="N4" s="248"/>
    </row>
    <row r="5" spans="1:33" s="93" customFormat="1" ht="15" customHeight="1" x14ac:dyDescent="0.25">
      <c r="B5" s="241" t="s">
        <v>953</v>
      </c>
      <c r="C5" s="94"/>
      <c r="D5" s="210"/>
      <c r="E5" s="245"/>
      <c r="F5" s="205"/>
      <c r="G5" s="205"/>
      <c r="H5" s="205"/>
      <c r="I5" s="205"/>
      <c r="J5" s="246"/>
      <c r="K5" s="210"/>
      <c r="L5" s="210"/>
      <c r="M5" s="95"/>
      <c r="N5" s="248"/>
    </row>
    <row r="6" spans="1:33" s="93" customFormat="1" ht="15" customHeight="1" x14ac:dyDescent="0.25">
      <c r="B6" s="241" t="s">
        <v>954</v>
      </c>
      <c r="C6" s="94"/>
      <c r="D6" s="210"/>
      <c r="E6" s="245"/>
      <c r="F6" s="210"/>
      <c r="G6" s="210"/>
      <c r="H6" s="210"/>
      <c r="I6" s="210"/>
      <c r="J6" s="246"/>
      <c r="K6" s="246"/>
      <c r="L6" s="249"/>
      <c r="M6" s="246"/>
      <c r="N6" s="248"/>
    </row>
    <row r="7" spans="1:33" s="93" customFormat="1" ht="15" customHeight="1" x14ac:dyDescent="0.25">
      <c r="B7" s="241" t="s">
        <v>955</v>
      </c>
      <c r="C7" s="94"/>
      <c r="D7" s="205"/>
      <c r="E7" s="245"/>
      <c r="F7" s="205"/>
      <c r="G7" s="205"/>
      <c r="H7" s="210"/>
      <c r="I7" s="210"/>
      <c r="J7" s="246"/>
      <c r="K7" s="249"/>
      <c r="L7" s="249"/>
      <c r="M7" s="95"/>
      <c r="N7" s="248"/>
    </row>
    <row r="8" spans="1:33" s="93" customFormat="1" ht="15" customHeight="1" x14ac:dyDescent="0.25">
      <c r="B8" s="243" t="s">
        <v>957</v>
      </c>
      <c r="C8" s="46"/>
      <c r="D8" s="205"/>
      <c r="E8" s="245"/>
      <c r="F8" s="210"/>
      <c r="G8" s="210"/>
      <c r="H8" s="210"/>
      <c r="I8" s="210"/>
      <c r="J8" s="250"/>
      <c r="K8" s="249"/>
      <c r="L8" s="249"/>
      <c r="M8" s="95"/>
      <c r="N8" s="248"/>
    </row>
    <row r="9" spans="1:33" s="93" customFormat="1" ht="15" customHeight="1" x14ac:dyDescent="0.25">
      <c r="B9" s="308" t="s">
        <v>1021</v>
      </c>
      <c r="C9" s="308"/>
      <c r="D9" s="308"/>
      <c r="E9" s="308"/>
      <c r="F9" s="308"/>
      <c r="G9" s="308"/>
      <c r="H9" s="308"/>
      <c r="I9" s="308"/>
      <c r="J9" s="308"/>
      <c r="K9" s="308"/>
      <c r="L9" s="308"/>
      <c r="M9" s="308"/>
      <c r="N9" s="308"/>
    </row>
    <row r="10" spans="1:33" s="104" customFormat="1" ht="45" customHeight="1" thickBot="1" x14ac:dyDescent="0.3">
      <c r="A10" s="96"/>
      <c r="B10" s="97" t="s">
        <v>1022</v>
      </c>
      <c r="C10" s="97" t="s">
        <v>959</v>
      </c>
      <c r="D10" s="97" t="s">
        <v>960</v>
      </c>
      <c r="E10" s="251" t="s">
        <v>961</v>
      </c>
      <c r="F10" s="252" t="s">
        <v>1023</v>
      </c>
      <c r="G10" s="98" t="s">
        <v>1024</v>
      </c>
      <c r="H10" s="99" t="s">
        <v>1025</v>
      </c>
      <c r="I10" s="100" t="s">
        <v>1026</v>
      </c>
      <c r="J10" s="101" t="s">
        <v>1027</v>
      </c>
      <c r="K10" s="98" t="s">
        <v>1028</v>
      </c>
      <c r="L10" s="99" t="s">
        <v>1029</v>
      </c>
      <c r="M10" s="100" t="s">
        <v>1030</v>
      </c>
      <c r="N10" s="102" t="s">
        <v>1031</v>
      </c>
      <c r="O10" s="96"/>
      <c r="P10" s="103"/>
      <c r="Q10" s="103"/>
      <c r="R10" s="103"/>
      <c r="S10" s="103"/>
      <c r="T10" s="103"/>
      <c r="U10" s="103"/>
      <c r="V10" s="103"/>
      <c r="W10" s="103"/>
      <c r="X10" s="103"/>
      <c r="Y10" s="103"/>
      <c r="Z10" s="103"/>
      <c r="AA10" s="103"/>
      <c r="AB10" s="103"/>
      <c r="AC10" s="103"/>
      <c r="AD10" s="103"/>
      <c r="AE10" s="103"/>
      <c r="AF10" s="103"/>
      <c r="AG10" s="103"/>
    </row>
    <row r="11" spans="1:33" s="105" customFormat="1" ht="30" customHeight="1" x14ac:dyDescent="0.25">
      <c r="B11" s="106" t="str">
        <f>IFERROR(INDEX('Planilha Orçamentária'!$B:$J,MATCH($C11,'Planilha Orçamentária'!$C:$C,0),1),"")</f>
        <v/>
      </c>
      <c r="C11" s="106" t="s">
        <v>1032</v>
      </c>
      <c r="D11" s="107" t="str">
        <f>IFERROR(VLOOKUP($B11,'Planilha Orçamentária'!$B:$J,3,FALSE),"")</f>
        <v/>
      </c>
      <c r="E11" s="149" t="str">
        <f>IFERROR(VLOOKUP($B11,'Planilha Orçamentária'!$B:$J,4,FALSE),"")</f>
        <v/>
      </c>
      <c r="F11" s="253">
        <f t="shared" ref="F11:F23" si="0">J11</f>
        <v>0</v>
      </c>
      <c r="G11" s="108"/>
      <c r="H11" s="109"/>
      <c r="I11" s="110"/>
      <c r="J11" s="111">
        <f t="shared" ref="J11:J23" si="1">ROUND(IF(N11&lt;=2,MIN(G11:I11),IF(N11=3,MEDIAN(G11:I11),0)),2)</f>
        <v>0</v>
      </c>
      <c r="K11" s="112"/>
      <c r="L11" s="113"/>
      <c r="M11" s="114"/>
      <c r="N11" s="115">
        <f t="shared" ref="N11:N23" si="2">COUNT(G11:I11)</f>
        <v>0</v>
      </c>
    </row>
    <row r="12" spans="1:33" s="116" customFormat="1" ht="30" customHeight="1" x14ac:dyDescent="0.25">
      <c r="B12" s="106" t="str">
        <f>IFERROR(INDEX('Planilha Orçamentária'!$B:$J,MATCH($C12,'Planilha Orçamentária'!$C:$C,0),1),"")</f>
        <v/>
      </c>
      <c r="C12" s="106" t="s">
        <v>1033</v>
      </c>
      <c r="D12" s="107" t="str">
        <f>IFERROR(VLOOKUP($B12,'Planilha Orçamentária'!$B:$J,3,FALSE),"")</f>
        <v/>
      </c>
      <c r="E12" s="149" t="str">
        <f>IFERROR(VLOOKUP($B12,'Planilha Orçamentária'!$B:$J,4,FALSE),"")</f>
        <v/>
      </c>
      <c r="F12" s="254">
        <f t="shared" si="0"/>
        <v>0</v>
      </c>
      <c r="G12" s="117"/>
      <c r="H12" s="118"/>
      <c r="I12" s="119"/>
      <c r="J12" s="120">
        <f t="shared" si="1"/>
        <v>0</v>
      </c>
      <c r="K12" s="121"/>
      <c r="L12" s="122"/>
      <c r="M12" s="123"/>
      <c r="N12" s="124">
        <f t="shared" si="2"/>
        <v>0</v>
      </c>
    </row>
    <row r="13" spans="1:33" s="116" customFormat="1" ht="30" customHeight="1" x14ac:dyDescent="0.25">
      <c r="B13" s="106" t="str">
        <f>IFERROR(INDEX('Planilha Orçamentária'!$B:$J,MATCH($C13,'Planilha Orçamentária'!$C:$C,0),1),"")</f>
        <v/>
      </c>
      <c r="C13" s="106" t="s">
        <v>1034</v>
      </c>
      <c r="D13" s="107" t="str">
        <f>IFERROR(VLOOKUP($B13,'Planilha Orçamentária'!$B:$J,3,FALSE),"")</f>
        <v/>
      </c>
      <c r="E13" s="149" t="str">
        <f>IFERROR(VLOOKUP($B13,'Planilha Orçamentária'!$B:$J,4,FALSE),"")</f>
        <v/>
      </c>
      <c r="F13" s="254">
        <f t="shared" si="0"/>
        <v>0</v>
      </c>
      <c r="G13" s="117"/>
      <c r="H13" s="118"/>
      <c r="I13" s="119"/>
      <c r="J13" s="120">
        <f t="shared" si="1"/>
        <v>0</v>
      </c>
      <c r="K13" s="121"/>
      <c r="L13" s="122"/>
      <c r="M13" s="123"/>
      <c r="N13" s="124">
        <f t="shared" si="2"/>
        <v>0</v>
      </c>
    </row>
    <row r="14" spans="1:33" s="116" customFormat="1" ht="30" customHeight="1" x14ac:dyDescent="0.25">
      <c r="B14" s="106" t="str">
        <f>IFERROR(INDEX('Planilha Orçamentária'!$B:$J,MATCH($C14,'Planilha Orçamentária'!$C:$C,0),1),"")</f>
        <v/>
      </c>
      <c r="C14" s="106" t="s">
        <v>1035</v>
      </c>
      <c r="D14" s="107" t="str">
        <f>IFERROR(VLOOKUP($B14,'Planilha Orçamentária'!$B:$J,3,FALSE),"")</f>
        <v/>
      </c>
      <c r="E14" s="149" t="str">
        <f>IFERROR(VLOOKUP($B14,'Planilha Orçamentária'!$B:$J,4,FALSE),"")</f>
        <v/>
      </c>
      <c r="F14" s="254">
        <f t="shared" si="0"/>
        <v>0</v>
      </c>
      <c r="G14" s="117"/>
      <c r="H14" s="118"/>
      <c r="I14" s="119"/>
      <c r="J14" s="120">
        <f t="shared" si="1"/>
        <v>0</v>
      </c>
      <c r="K14" s="121"/>
      <c r="L14" s="122"/>
      <c r="M14" s="123"/>
      <c r="N14" s="124">
        <f t="shared" si="2"/>
        <v>0</v>
      </c>
    </row>
    <row r="15" spans="1:33" s="116" customFormat="1" ht="30" customHeight="1" x14ac:dyDescent="0.25">
      <c r="B15" s="106" t="str">
        <f>IFERROR(INDEX('Planilha Orçamentária'!$B:$J,MATCH($C15,'Planilha Orçamentária'!$C:$C,0),1),"")</f>
        <v/>
      </c>
      <c r="C15" s="106" t="s">
        <v>1036</v>
      </c>
      <c r="D15" s="107" t="str">
        <f>IFERROR(VLOOKUP($B15,'Planilha Orçamentária'!$B:$J,3,FALSE),"")</f>
        <v/>
      </c>
      <c r="E15" s="149" t="str">
        <f>IFERROR(VLOOKUP($B15,'Planilha Orçamentária'!$B:$J,4,FALSE),"")</f>
        <v/>
      </c>
      <c r="F15" s="254">
        <f t="shared" si="0"/>
        <v>0</v>
      </c>
      <c r="G15" s="117"/>
      <c r="H15" s="118"/>
      <c r="I15" s="119"/>
      <c r="J15" s="120">
        <f t="shared" si="1"/>
        <v>0</v>
      </c>
      <c r="K15" s="121"/>
      <c r="L15" s="122"/>
      <c r="M15" s="123"/>
      <c r="N15" s="124">
        <f t="shared" si="2"/>
        <v>0</v>
      </c>
    </row>
    <row r="16" spans="1:33" s="116" customFormat="1" ht="30" customHeight="1" x14ac:dyDescent="0.25">
      <c r="B16" s="106" t="str">
        <f>IFERROR(INDEX('Planilha Orçamentária'!$B:$J,MATCH($C16,'Planilha Orçamentária'!$C:$C,0),1),"")</f>
        <v/>
      </c>
      <c r="C16" s="106" t="s">
        <v>1037</v>
      </c>
      <c r="D16" s="107" t="str">
        <f>IFERROR(VLOOKUP($B16,'Planilha Orçamentária'!$B:$J,3,FALSE),"")</f>
        <v/>
      </c>
      <c r="E16" s="149" t="str">
        <f>IFERROR(VLOOKUP($B16,'Planilha Orçamentária'!$B:$J,4,FALSE),"")</f>
        <v/>
      </c>
      <c r="F16" s="254">
        <f t="shared" si="0"/>
        <v>0</v>
      </c>
      <c r="G16" s="117"/>
      <c r="H16" s="118"/>
      <c r="I16" s="119"/>
      <c r="J16" s="120">
        <f t="shared" si="1"/>
        <v>0</v>
      </c>
      <c r="K16" s="121"/>
      <c r="L16" s="122"/>
      <c r="M16" s="123"/>
      <c r="N16" s="124">
        <f t="shared" si="2"/>
        <v>0</v>
      </c>
    </row>
    <row r="17" spans="1:15" s="116" customFormat="1" ht="30" customHeight="1" x14ac:dyDescent="0.25">
      <c r="B17" s="106" t="str">
        <f>IFERROR(INDEX('Planilha Orçamentária'!$B:$J,MATCH($C17,'Planilha Orçamentária'!$C:$C,0),1),"")</f>
        <v/>
      </c>
      <c r="C17" s="106" t="s">
        <v>1038</v>
      </c>
      <c r="D17" s="107" t="str">
        <f>IFERROR(VLOOKUP($B17,'Planilha Orçamentária'!$B:$J,3,FALSE),"")</f>
        <v/>
      </c>
      <c r="E17" s="149" t="str">
        <f>IFERROR(VLOOKUP($B17,'Planilha Orçamentária'!$B:$J,4,FALSE),"")</f>
        <v/>
      </c>
      <c r="F17" s="254">
        <f t="shared" si="0"/>
        <v>0</v>
      </c>
      <c r="G17" s="117"/>
      <c r="H17" s="118"/>
      <c r="I17" s="119"/>
      <c r="J17" s="120">
        <f t="shared" si="1"/>
        <v>0</v>
      </c>
      <c r="K17" s="121"/>
      <c r="L17" s="122"/>
      <c r="M17" s="123"/>
      <c r="N17" s="124">
        <f t="shared" si="2"/>
        <v>0</v>
      </c>
    </row>
    <row r="18" spans="1:15" s="116" customFormat="1" ht="30" customHeight="1" x14ac:dyDescent="0.25">
      <c r="B18" s="106" t="str">
        <f>IFERROR(INDEX('Planilha Orçamentária'!$B:$J,MATCH($C18,'Planilha Orçamentária'!$C:$C,0),1),"")</f>
        <v/>
      </c>
      <c r="C18" s="106" t="s">
        <v>1039</v>
      </c>
      <c r="D18" s="107" t="str">
        <f>IFERROR(VLOOKUP($B18,'Planilha Orçamentária'!$B:$J,3,FALSE),"")</f>
        <v/>
      </c>
      <c r="E18" s="149" t="str">
        <f>IFERROR(VLOOKUP($B18,'Planilha Orçamentária'!$B:$J,4,FALSE),"")</f>
        <v/>
      </c>
      <c r="F18" s="254">
        <f t="shared" si="0"/>
        <v>0</v>
      </c>
      <c r="G18" s="117"/>
      <c r="H18" s="118"/>
      <c r="I18" s="119"/>
      <c r="J18" s="120">
        <f t="shared" si="1"/>
        <v>0</v>
      </c>
      <c r="K18" s="121"/>
      <c r="L18" s="122"/>
      <c r="M18" s="123"/>
      <c r="N18" s="124">
        <f t="shared" si="2"/>
        <v>0</v>
      </c>
    </row>
    <row r="19" spans="1:15" s="116" customFormat="1" ht="30" customHeight="1" x14ac:dyDescent="0.25">
      <c r="B19" s="106" t="str">
        <f>IFERROR(INDEX('Planilha Orçamentária'!$B:$J,MATCH($C19,'Planilha Orçamentária'!$C:$C,0),1),"")</f>
        <v/>
      </c>
      <c r="C19" s="106" t="s">
        <v>1040</v>
      </c>
      <c r="D19" s="107" t="str">
        <f>IFERROR(VLOOKUP($B19,'Planilha Orçamentária'!$B:$J,3,FALSE),"")</f>
        <v/>
      </c>
      <c r="E19" s="149" t="str">
        <f>IFERROR(VLOOKUP($B19,'Planilha Orçamentária'!$B:$J,4,FALSE),"")</f>
        <v/>
      </c>
      <c r="F19" s="254">
        <f t="shared" si="0"/>
        <v>0</v>
      </c>
      <c r="G19" s="117"/>
      <c r="H19" s="118"/>
      <c r="I19" s="119"/>
      <c r="J19" s="120">
        <f t="shared" si="1"/>
        <v>0</v>
      </c>
      <c r="K19" s="121"/>
      <c r="L19" s="122"/>
      <c r="M19" s="123"/>
      <c r="N19" s="124">
        <f t="shared" si="2"/>
        <v>0</v>
      </c>
    </row>
    <row r="20" spans="1:15" s="116" customFormat="1" ht="30" customHeight="1" x14ac:dyDescent="0.25">
      <c r="B20" s="106" t="str">
        <f>IFERROR(INDEX('Planilha Orçamentária'!$B:$J,MATCH($C20,'Planilha Orçamentária'!$C:$C,0),1),"")</f>
        <v/>
      </c>
      <c r="C20" s="106" t="s">
        <v>1041</v>
      </c>
      <c r="D20" s="107" t="str">
        <f>IFERROR(VLOOKUP($B20,'Planilha Orçamentária'!$B:$J,3,FALSE),"")</f>
        <v/>
      </c>
      <c r="E20" s="149" t="str">
        <f>IFERROR(VLOOKUP($B20,'Planilha Orçamentária'!$B:$J,4,FALSE),"")</f>
        <v/>
      </c>
      <c r="F20" s="254">
        <f t="shared" si="0"/>
        <v>0</v>
      </c>
      <c r="G20" s="117"/>
      <c r="H20" s="118"/>
      <c r="I20" s="119"/>
      <c r="J20" s="120">
        <f t="shared" si="1"/>
        <v>0</v>
      </c>
      <c r="K20" s="121"/>
      <c r="L20" s="122"/>
      <c r="M20" s="123"/>
      <c r="N20" s="124">
        <f t="shared" si="2"/>
        <v>0</v>
      </c>
    </row>
    <row r="21" spans="1:15" s="116" customFormat="1" ht="30" customHeight="1" x14ac:dyDescent="0.25">
      <c r="B21" s="106" t="str">
        <f>IFERROR(INDEX('Planilha Orçamentária'!$B:$J,MATCH($C21,'Planilha Orçamentária'!$C:$C,0),1),"")</f>
        <v/>
      </c>
      <c r="C21" s="106" t="s">
        <v>1042</v>
      </c>
      <c r="D21" s="107" t="str">
        <f>IFERROR(VLOOKUP($B21,'Planilha Orçamentária'!$B:$J,3,FALSE),"")</f>
        <v/>
      </c>
      <c r="E21" s="149" t="str">
        <f>IFERROR(VLOOKUP($B21,'Planilha Orçamentária'!$B:$J,4,FALSE),"")</f>
        <v/>
      </c>
      <c r="F21" s="254">
        <f t="shared" si="0"/>
        <v>0</v>
      </c>
      <c r="G21" s="117"/>
      <c r="H21" s="118"/>
      <c r="I21" s="119"/>
      <c r="J21" s="120">
        <f t="shared" si="1"/>
        <v>0</v>
      </c>
      <c r="K21" s="121"/>
      <c r="L21" s="122"/>
      <c r="M21" s="123"/>
      <c r="N21" s="124">
        <f t="shared" si="2"/>
        <v>0</v>
      </c>
    </row>
    <row r="22" spans="1:15" s="116" customFormat="1" ht="30" customHeight="1" x14ac:dyDescent="0.25">
      <c r="B22" s="106" t="str">
        <f>IFERROR(INDEX('Planilha Orçamentária'!$B:$J,MATCH($C22,'Planilha Orçamentária'!$C:$C,0),1),"")</f>
        <v/>
      </c>
      <c r="C22" s="106" t="s">
        <v>1043</v>
      </c>
      <c r="D22" s="107" t="str">
        <f>IFERROR(VLOOKUP($B22,'Planilha Orçamentária'!$B:$J,3,FALSE),"")</f>
        <v/>
      </c>
      <c r="E22" s="149" t="str">
        <f>IFERROR(VLOOKUP($B22,'Planilha Orçamentária'!$B:$J,4,FALSE),"")</f>
        <v/>
      </c>
      <c r="F22" s="254">
        <f t="shared" si="0"/>
        <v>0</v>
      </c>
      <c r="G22" s="117"/>
      <c r="H22" s="118"/>
      <c r="I22" s="119"/>
      <c r="J22" s="120">
        <f t="shared" si="1"/>
        <v>0</v>
      </c>
      <c r="K22" s="121"/>
      <c r="L22" s="122"/>
      <c r="M22" s="123"/>
      <c r="N22" s="124">
        <f t="shared" si="2"/>
        <v>0</v>
      </c>
    </row>
    <row r="23" spans="1:15" s="116" customFormat="1" ht="30" customHeight="1" x14ac:dyDescent="0.25">
      <c r="B23" s="106" t="str">
        <f>IFERROR(INDEX('Planilha Orçamentária'!$B:$J,MATCH($C23,'Planilha Orçamentária'!$C:$C,0),1),"")</f>
        <v/>
      </c>
      <c r="C23" s="106" t="s">
        <v>1044</v>
      </c>
      <c r="D23" s="107" t="str">
        <f>IFERROR(VLOOKUP($B23,'Planilha Orçamentária'!$B:$J,3,FALSE),"")</f>
        <v/>
      </c>
      <c r="E23" s="149" t="str">
        <f>IFERROR(VLOOKUP($B23,'Planilha Orçamentária'!$B:$J,4,FALSE),"")</f>
        <v/>
      </c>
      <c r="F23" s="254">
        <f t="shared" si="0"/>
        <v>0</v>
      </c>
      <c r="G23" s="117"/>
      <c r="H23" s="118"/>
      <c r="I23" s="119"/>
      <c r="J23" s="120">
        <f t="shared" si="1"/>
        <v>0</v>
      </c>
      <c r="K23" s="121"/>
      <c r="L23" s="122"/>
      <c r="M23" s="123"/>
      <c r="N23" s="124">
        <f t="shared" si="2"/>
        <v>0</v>
      </c>
    </row>
    <row r="24" spans="1:15" ht="15" customHeight="1" x14ac:dyDescent="0.25">
      <c r="A24" s="125"/>
      <c r="B24" s="126"/>
      <c r="C24" s="126"/>
      <c r="D24" s="90"/>
      <c r="E24" s="126"/>
      <c r="F24" s="127"/>
      <c r="G24" s="128"/>
      <c r="H24" s="128"/>
      <c r="I24" s="128"/>
      <c r="J24" s="128"/>
      <c r="K24" s="129"/>
      <c r="L24" s="129"/>
      <c r="M24" s="130"/>
      <c r="N24" s="131"/>
      <c r="O24" s="125"/>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Z25"/>
  <sheetViews>
    <sheetView showGridLines="0" zoomScale="80" zoomScaleNormal="80" zoomScaleSheetLayoutView="70" workbookViewId="0">
      <selection activeCell="B25" sqref="B25"/>
    </sheetView>
  </sheetViews>
  <sheetFormatPr defaultColWidth="0" defaultRowHeight="15" customHeight="1" x14ac:dyDescent="0.25"/>
  <cols>
    <col min="1" max="1" width="1.7109375" style="91" customWidth="1"/>
    <col min="2" max="2" width="15.7109375" style="161" customWidth="1"/>
    <col min="3" max="3" width="18.7109375" style="91" customWidth="1"/>
    <col min="4" max="4" width="21.7109375" style="134" customWidth="1"/>
    <col min="5" max="5" width="16.7109375" style="162" customWidth="1"/>
    <col min="6" max="6" width="15.7109375" style="160" customWidth="1"/>
    <col min="7" max="7" width="15.7109375" style="163" customWidth="1"/>
    <col min="8" max="8" width="18.7109375" style="91" customWidth="1"/>
    <col min="9" max="9" width="21.7109375" style="134" customWidth="1"/>
    <col min="10" max="10" width="16.7109375" style="162" customWidth="1"/>
    <col min="11" max="11" width="15.7109375" style="160" customWidth="1"/>
    <col min="12" max="12" width="15.7109375" style="163" customWidth="1"/>
    <col min="13" max="13" width="18.7109375" style="91" customWidth="1"/>
    <col min="14" max="14" width="21.7109375" style="134" customWidth="1"/>
    <col min="15" max="15" width="16.7109375" style="162" customWidth="1"/>
    <col min="16" max="16" width="15.7109375" style="160" customWidth="1"/>
    <col min="17" max="17" width="15.7109375" style="163" customWidth="1"/>
    <col min="18" max="18" width="3.7109375" style="91" customWidth="1"/>
    <col min="19" max="258" width="9.140625" style="91" hidden="1"/>
    <col min="259" max="259" width="2.42578125" style="91" hidden="1"/>
    <col min="260" max="261" width="12.42578125" style="91" hidden="1"/>
    <col min="262" max="262" width="82" style="91" hidden="1"/>
    <col min="263" max="263" width="7.140625" style="91" hidden="1"/>
    <col min="264" max="264" width="16.5703125" style="91" hidden="1"/>
    <col min="265" max="265" width="11.42578125" style="91" hidden="1"/>
    <col min="266" max="266" width="12" style="91" hidden="1"/>
    <col min="267" max="267" width="10.85546875" style="91" hidden="1"/>
    <col min="268" max="268" width="17.7109375" style="91" hidden="1"/>
    <col min="269" max="269" width="0.140625" style="91" hidden="1"/>
    <col min="270" max="271" width="15.7109375" style="91" hidden="1"/>
    <col min="272" max="272" width="14.28515625" style="91" hidden="1"/>
    <col min="273" max="273" width="15.85546875" style="91" hidden="1"/>
    <col min="274" max="274" width="2" style="91" hidden="1"/>
    <col min="275" max="514" width="9.140625" style="91" hidden="1"/>
    <col min="515" max="515" width="2.42578125" style="91" hidden="1"/>
    <col min="516" max="517" width="12.42578125" style="91" hidden="1"/>
    <col min="518" max="518" width="82" style="91" hidden="1"/>
    <col min="519" max="519" width="7.140625" style="91" hidden="1"/>
    <col min="520" max="520" width="16.5703125" style="91" hidden="1"/>
    <col min="521" max="521" width="11.42578125" style="91" hidden="1"/>
    <col min="522" max="522" width="12" style="91" hidden="1"/>
    <col min="523" max="523" width="10.85546875" style="91" hidden="1"/>
    <col min="524" max="524" width="17.7109375" style="91" hidden="1"/>
    <col min="525" max="525" width="0.140625" style="91" hidden="1"/>
    <col min="526" max="527" width="15.7109375" style="91" hidden="1"/>
    <col min="528" max="528" width="14.28515625" style="91" hidden="1"/>
    <col min="529" max="529" width="15.85546875" style="91" hidden="1"/>
    <col min="530" max="530" width="2" style="91" hidden="1"/>
    <col min="531" max="770" width="9.140625" style="91" hidden="1"/>
    <col min="771" max="771" width="2.42578125" style="91" hidden="1"/>
    <col min="772" max="773" width="12.42578125" style="91" hidden="1"/>
    <col min="774" max="774" width="82" style="91" hidden="1"/>
    <col min="775" max="775" width="7.140625" style="91" hidden="1"/>
    <col min="776" max="776" width="16.5703125" style="91" hidden="1"/>
    <col min="777" max="777" width="11.42578125" style="91" hidden="1"/>
    <col min="778" max="778" width="12" style="91" hidden="1"/>
    <col min="779" max="779" width="10.85546875" style="91" hidden="1"/>
    <col min="780" max="780" width="17.7109375" style="91" hidden="1"/>
    <col min="781" max="781" width="0.140625" style="91" hidden="1"/>
    <col min="782" max="783" width="15.7109375" style="91" hidden="1"/>
    <col min="784" max="784" width="14.28515625" style="91" hidden="1"/>
    <col min="785" max="785" width="15.85546875" style="91" hidden="1"/>
    <col min="786" max="786" width="2" style="91" hidden="1"/>
    <col min="787" max="1026" width="9.140625" style="91" hidden="1"/>
    <col min="1027" max="1027" width="2.42578125" style="91" hidden="1"/>
    <col min="1028" max="1029" width="12.42578125" style="91" hidden="1"/>
    <col min="1030" max="1030" width="82" style="91" hidden="1"/>
    <col min="1031" max="1031" width="7.140625" style="91" hidden="1"/>
    <col min="1032" max="1032" width="16.5703125" style="91" hidden="1"/>
    <col min="1033" max="1033" width="11.42578125" style="91" hidden="1"/>
    <col min="1034" max="1034" width="12" style="91" hidden="1"/>
    <col min="1035" max="1035" width="10.85546875" style="91" hidden="1"/>
    <col min="1036" max="1036" width="17.7109375" style="91" hidden="1"/>
    <col min="1037" max="1037" width="0.140625" style="91" hidden="1"/>
    <col min="1038" max="1039" width="15.7109375" style="91" hidden="1"/>
    <col min="1040" max="1040" width="14.28515625" style="91" hidden="1"/>
    <col min="1041" max="1041" width="15.85546875" style="91" hidden="1"/>
    <col min="1042" max="1042" width="2" style="91" hidden="1"/>
    <col min="1043" max="1282" width="9.140625" style="91" hidden="1"/>
    <col min="1283" max="1283" width="2.42578125" style="91" hidden="1"/>
    <col min="1284" max="1285" width="12.42578125" style="91" hidden="1"/>
    <col min="1286" max="1286" width="82" style="91" hidden="1"/>
    <col min="1287" max="1287" width="7.140625" style="91" hidden="1"/>
    <col min="1288" max="1288" width="16.5703125" style="91" hidden="1"/>
    <col min="1289" max="1289" width="11.42578125" style="91" hidden="1"/>
    <col min="1290" max="1290" width="12" style="91" hidden="1"/>
    <col min="1291" max="1291" width="10.85546875" style="91" hidden="1"/>
    <col min="1292" max="1292" width="17.7109375" style="91" hidden="1"/>
    <col min="1293" max="1293" width="0.140625" style="91" hidden="1"/>
    <col min="1294" max="1295" width="15.7109375" style="91" hidden="1"/>
    <col min="1296" max="1296" width="14.28515625" style="91" hidden="1"/>
    <col min="1297" max="1297" width="15.85546875" style="91" hidden="1"/>
    <col min="1298" max="1298" width="2" style="91" hidden="1"/>
    <col min="1299" max="1538" width="9.140625" style="91" hidden="1"/>
    <col min="1539" max="1539" width="2.42578125" style="91" hidden="1"/>
    <col min="1540" max="1541" width="12.42578125" style="91" hidden="1"/>
    <col min="1542" max="1542" width="82" style="91" hidden="1"/>
    <col min="1543" max="1543" width="7.140625" style="91" hidden="1"/>
    <col min="1544" max="1544" width="16.5703125" style="91" hidden="1"/>
    <col min="1545" max="1545" width="11.42578125" style="91" hidden="1"/>
    <col min="1546" max="1546" width="12" style="91" hidden="1"/>
    <col min="1547" max="1547" width="10.85546875" style="91" hidden="1"/>
    <col min="1548" max="1548" width="17.7109375" style="91" hidden="1"/>
    <col min="1549" max="1549" width="0.140625" style="91" hidden="1"/>
    <col min="1550" max="1551" width="15.7109375" style="91" hidden="1"/>
    <col min="1552" max="1552" width="14.28515625" style="91" hidden="1"/>
    <col min="1553" max="1553" width="15.85546875" style="91" hidden="1"/>
    <col min="1554" max="1554" width="2" style="91" hidden="1"/>
    <col min="1555" max="1794" width="9.140625" style="91" hidden="1"/>
    <col min="1795" max="1795" width="2.42578125" style="91" hidden="1"/>
    <col min="1796" max="1797" width="12.42578125" style="91" hidden="1"/>
    <col min="1798" max="1798" width="82" style="91" hidden="1"/>
    <col min="1799" max="1799" width="7.140625" style="91" hidden="1"/>
    <col min="1800" max="1800" width="16.5703125" style="91" hidden="1"/>
    <col min="1801" max="1801" width="11.42578125" style="91" hidden="1"/>
    <col min="1802" max="1802" width="12" style="91" hidden="1"/>
    <col min="1803" max="1803" width="10.85546875" style="91" hidden="1"/>
    <col min="1804" max="1804" width="17.7109375" style="91" hidden="1"/>
    <col min="1805" max="1805" width="0.140625" style="91" hidden="1"/>
    <col min="1806" max="1807" width="15.7109375" style="91" hidden="1"/>
    <col min="1808" max="1808" width="14.28515625" style="91" hidden="1"/>
    <col min="1809" max="1809" width="15.85546875" style="91" hidden="1"/>
    <col min="1810" max="1810" width="2" style="91" hidden="1"/>
    <col min="1811" max="2050" width="9.140625" style="91" hidden="1"/>
    <col min="2051" max="2051" width="2.42578125" style="91" hidden="1"/>
    <col min="2052" max="2053" width="12.42578125" style="91" hidden="1"/>
    <col min="2054" max="2054" width="82" style="91" hidden="1"/>
    <col min="2055" max="2055" width="7.140625" style="91" hidden="1"/>
    <col min="2056" max="2056" width="16.5703125" style="91" hidden="1"/>
    <col min="2057" max="2057" width="11.42578125" style="91" hidden="1"/>
    <col min="2058" max="2058" width="12" style="91" hidden="1"/>
    <col min="2059" max="2059" width="10.85546875" style="91" hidden="1"/>
    <col min="2060" max="2060" width="17.7109375" style="91" hidden="1"/>
    <col min="2061" max="2061" width="0.140625" style="91" hidden="1"/>
    <col min="2062" max="2063" width="15.7109375" style="91" hidden="1"/>
    <col min="2064" max="2064" width="14.28515625" style="91" hidden="1"/>
    <col min="2065" max="2065" width="15.85546875" style="91" hidden="1"/>
    <col min="2066" max="2066" width="2" style="91" hidden="1"/>
    <col min="2067" max="2306" width="9.140625" style="91" hidden="1"/>
    <col min="2307" max="2307" width="2.42578125" style="91" hidden="1"/>
    <col min="2308" max="2309" width="12.42578125" style="91" hidden="1"/>
    <col min="2310" max="2310" width="82" style="91" hidden="1"/>
    <col min="2311" max="2311" width="7.140625" style="91" hidden="1"/>
    <col min="2312" max="2312" width="16.5703125" style="91" hidden="1"/>
    <col min="2313" max="2313" width="11.42578125" style="91" hidden="1"/>
    <col min="2314" max="2314" width="12" style="91" hidden="1"/>
    <col min="2315" max="2315" width="10.85546875" style="91" hidden="1"/>
    <col min="2316" max="2316" width="17.7109375" style="91" hidden="1"/>
    <col min="2317" max="2317" width="0.140625" style="91" hidden="1"/>
    <col min="2318" max="2319" width="15.7109375" style="91" hidden="1"/>
    <col min="2320" max="2320" width="14.28515625" style="91" hidden="1"/>
    <col min="2321" max="2321" width="15.85546875" style="91" hidden="1"/>
    <col min="2322" max="2322" width="2" style="91" hidden="1"/>
    <col min="2323" max="2562" width="9.140625" style="91" hidden="1"/>
    <col min="2563" max="2563" width="2.42578125" style="91" hidden="1"/>
    <col min="2564" max="2565" width="12.42578125" style="91" hidden="1"/>
    <col min="2566" max="2566" width="82" style="91" hidden="1"/>
    <col min="2567" max="2567" width="7.140625" style="91" hidden="1"/>
    <col min="2568" max="2568" width="16.5703125" style="91" hidden="1"/>
    <col min="2569" max="2569" width="11.42578125" style="91" hidden="1"/>
    <col min="2570" max="2570" width="12" style="91" hidden="1"/>
    <col min="2571" max="2571" width="10.85546875" style="91" hidden="1"/>
    <col min="2572" max="2572" width="17.7109375" style="91" hidden="1"/>
    <col min="2573" max="2573" width="0.140625" style="91" hidden="1"/>
    <col min="2574" max="2575" width="15.7109375" style="91" hidden="1"/>
    <col min="2576" max="2576" width="14.28515625" style="91" hidden="1"/>
    <col min="2577" max="2577" width="15.85546875" style="91" hidden="1"/>
    <col min="2578" max="2578" width="2" style="91" hidden="1"/>
    <col min="2579" max="2818" width="9.140625" style="91" hidden="1"/>
    <col min="2819" max="2819" width="2.42578125" style="91" hidden="1"/>
    <col min="2820" max="2821" width="12.42578125" style="91" hidden="1"/>
    <col min="2822" max="2822" width="82" style="91" hidden="1"/>
    <col min="2823" max="2823" width="7.140625" style="91" hidden="1"/>
    <col min="2824" max="2824" width="16.5703125" style="91" hidden="1"/>
    <col min="2825" max="2825" width="11.42578125" style="91" hidden="1"/>
    <col min="2826" max="2826" width="12" style="91" hidden="1"/>
    <col min="2827" max="2827" width="10.85546875" style="91" hidden="1"/>
    <col min="2828" max="2828" width="17.7109375" style="91" hidden="1"/>
    <col min="2829" max="2829" width="0.140625" style="91" hidden="1"/>
    <col min="2830" max="2831" width="15.7109375" style="91" hidden="1"/>
    <col min="2832" max="2832" width="14.28515625" style="91" hidden="1"/>
    <col min="2833" max="2833" width="15.85546875" style="91" hidden="1"/>
    <col min="2834" max="2834" width="2" style="91" hidden="1"/>
    <col min="2835" max="3074" width="9.140625" style="91" hidden="1"/>
    <col min="3075" max="3075" width="2.42578125" style="91" hidden="1"/>
    <col min="3076" max="3077" width="12.42578125" style="91" hidden="1"/>
    <col min="3078" max="3078" width="82" style="91" hidden="1"/>
    <col min="3079" max="3079" width="7.140625" style="91" hidden="1"/>
    <col min="3080" max="3080" width="16.5703125" style="91" hidden="1"/>
    <col min="3081" max="3081" width="11.42578125" style="91" hidden="1"/>
    <col min="3082" max="3082" width="12" style="91" hidden="1"/>
    <col min="3083" max="3083" width="10.85546875" style="91" hidden="1"/>
    <col min="3084" max="3084" width="17.7109375" style="91" hidden="1"/>
    <col min="3085" max="3085" width="0.140625" style="91" hidden="1"/>
    <col min="3086" max="3087" width="15.7109375" style="91" hidden="1"/>
    <col min="3088" max="3088" width="14.28515625" style="91" hidden="1"/>
    <col min="3089" max="3089" width="15.85546875" style="91" hidden="1"/>
    <col min="3090" max="3090" width="2" style="91" hidden="1"/>
    <col min="3091" max="3330" width="9.140625" style="91" hidden="1"/>
    <col min="3331" max="3331" width="2.42578125" style="91" hidden="1"/>
    <col min="3332" max="3333" width="12.42578125" style="91" hidden="1"/>
    <col min="3334" max="3334" width="82" style="91" hidden="1"/>
    <col min="3335" max="3335" width="7.140625" style="91" hidden="1"/>
    <col min="3336" max="3336" width="16.5703125" style="91" hidden="1"/>
    <col min="3337" max="3337" width="11.42578125" style="91" hidden="1"/>
    <col min="3338" max="3338" width="12" style="91" hidden="1"/>
    <col min="3339" max="3339" width="10.85546875" style="91" hidden="1"/>
    <col min="3340" max="3340" width="17.7109375" style="91" hidden="1"/>
    <col min="3341" max="3341" width="0.140625" style="91" hidden="1"/>
    <col min="3342" max="3343" width="15.7109375" style="91" hidden="1"/>
    <col min="3344" max="3344" width="14.28515625" style="91" hidden="1"/>
    <col min="3345" max="3345" width="15.85546875" style="91" hidden="1"/>
    <col min="3346" max="3346" width="2" style="91" hidden="1"/>
    <col min="3347" max="3586" width="9.140625" style="91" hidden="1"/>
    <col min="3587" max="3587" width="2.42578125" style="91" hidden="1"/>
    <col min="3588" max="3589" width="12.42578125" style="91" hidden="1"/>
    <col min="3590" max="3590" width="82" style="91" hidden="1"/>
    <col min="3591" max="3591" width="7.140625" style="91" hidden="1"/>
    <col min="3592" max="3592" width="16.5703125" style="91" hidden="1"/>
    <col min="3593" max="3593" width="11.42578125" style="91" hidden="1"/>
    <col min="3594" max="3594" width="12" style="91" hidden="1"/>
    <col min="3595" max="3595" width="10.85546875" style="91" hidden="1"/>
    <col min="3596" max="3596" width="17.7109375" style="91" hidden="1"/>
    <col min="3597" max="3597" width="0.140625" style="91" hidden="1"/>
    <col min="3598" max="3599" width="15.7109375" style="91" hidden="1"/>
    <col min="3600" max="3600" width="14.28515625" style="91" hidden="1"/>
    <col min="3601" max="3601" width="15.85546875" style="91" hidden="1"/>
    <col min="3602" max="3602" width="2" style="91" hidden="1"/>
    <col min="3603" max="3842" width="9.140625" style="91" hidden="1"/>
    <col min="3843" max="3843" width="2.42578125" style="91" hidden="1"/>
    <col min="3844" max="3845" width="12.42578125" style="91" hidden="1"/>
    <col min="3846" max="3846" width="82" style="91" hidden="1"/>
    <col min="3847" max="3847" width="7.140625" style="91" hidden="1"/>
    <col min="3848" max="3848" width="16.5703125" style="91" hidden="1"/>
    <col min="3849" max="3849" width="11.42578125" style="91" hidden="1"/>
    <col min="3850" max="3850" width="12" style="91" hidden="1"/>
    <col min="3851" max="3851" width="10.85546875" style="91" hidden="1"/>
    <col min="3852" max="3852" width="17.7109375" style="91" hidden="1"/>
    <col min="3853" max="3853" width="0.140625" style="91" hidden="1"/>
    <col min="3854" max="3855" width="15.7109375" style="91" hidden="1"/>
    <col min="3856" max="3856" width="14.28515625" style="91" hidden="1"/>
    <col min="3857" max="3857" width="15.85546875" style="91" hidden="1"/>
    <col min="3858" max="3858" width="2" style="91" hidden="1"/>
    <col min="3859" max="4098" width="9.140625" style="91" hidden="1"/>
    <col min="4099" max="4099" width="2.42578125" style="91" hidden="1"/>
    <col min="4100" max="4101" width="12.42578125" style="91" hidden="1"/>
    <col min="4102" max="4102" width="82" style="91" hidden="1"/>
    <col min="4103" max="4103" width="7.140625" style="91" hidden="1"/>
    <col min="4104" max="4104" width="16.5703125" style="91" hidden="1"/>
    <col min="4105" max="4105" width="11.42578125" style="91" hidden="1"/>
    <col min="4106" max="4106" width="12" style="91" hidden="1"/>
    <col min="4107" max="4107" width="10.85546875" style="91" hidden="1"/>
    <col min="4108" max="4108" width="17.7109375" style="91" hidden="1"/>
    <col min="4109" max="4109" width="0.140625" style="91" hidden="1"/>
    <col min="4110" max="4111" width="15.7109375" style="91" hidden="1"/>
    <col min="4112" max="4112" width="14.28515625" style="91" hidden="1"/>
    <col min="4113" max="4113" width="15.85546875" style="91" hidden="1"/>
    <col min="4114" max="4114" width="2" style="91" hidden="1"/>
    <col min="4115" max="4354" width="9.140625" style="91" hidden="1"/>
    <col min="4355" max="4355" width="2.42578125" style="91" hidden="1"/>
    <col min="4356" max="4357" width="12.42578125" style="91" hidden="1"/>
    <col min="4358" max="4358" width="82" style="91" hidden="1"/>
    <col min="4359" max="4359" width="7.140625" style="91" hidden="1"/>
    <col min="4360" max="4360" width="16.5703125" style="91" hidden="1"/>
    <col min="4361" max="4361" width="11.42578125" style="91" hidden="1"/>
    <col min="4362" max="4362" width="12" style="91" hidden="1"/>
    <col min="4363" max="4363" width="10.85546875" style="91" hidden="1"/>
    <col min="4364" max="4364" width="17.7109375" style="91" hidden="1"/>
    <col min="4365" max="4365" width="0.140625" style="91" hidden="1"/>
    <col min="4366" max="4367" width="15.7109375" style="91" hidden="1"/>
    <col min="4368" max="4368" width="14.28515625" style="91" hidden="1"/>
    <col min="4369" max="4369" width="15.85546875" style="91" hidden="1"/>
    <col min="4370" max="4370" width="2" style="91" hidden="1"/>
    <col min="4371" max="4610" width="9.140625" style="91" hidden="1"/>
    <col min="4611" max="4611" width="2.42578125" style="91" hidden="1"/>
    <col min="4612" max="4613" width="12.42578125" style="91" hidden="1"/>
    <col min="4614" max="4614" width="82" style="91" hidden="1"/>
    <col min="4615" max="4615" width="7.140625" style="91" hidden="1"/>
    <col min="4616" max="4616" width="16.5703125" style="91" hidden="1"/>
    <col min="4617" max="4617" width="11.42578125" style="91" hidden="1"/>
    <col min="4618" max="4618" width="12" style="91" hidden="1"/>
    <col min="4619" max="4619" width="10.85546875" style="91" hidden="1"/>
    <col min="4620" max="4620" width="17.7109375" style="91" hidden="1"/>
    <col min="4621" max="4621" width="0.140625" style="91" hidden="1"/>
    <col min="4622" max="4623" width="15.7109375" style="91" hidden="1"/>
    <col min="4624" max="4624" width="14.28515625" style="91" hidden="1"/>
    <col min="4625" max="4625" width="15.85546875" style="91" hidden="1"/>
    <col min="4626" max="4626" width="2" style="91" hidden="1"/>
    <col min="4627" max="4866" width="9.140625" style="91" hidden="1"/>
    <col min="4867" max="4867" width="2.42578125" style="91" hidden="1"/>
    <col min="4868" max="4869" width="12.42578125" style="91" hidden="1"/>
    <col min="4870" max="4870" width="82" style="91" hidden="1"/>
    <col min="4871" max="4871" width="7.140625" style="91" hidden="1"/>
    <col min="4872" max="4872" width="16.5703125" style="91" hidden="1"/>
    <col min="4873" max="4873" width="11.42578125" style="91" hidden="1"/>
    <col min="4874" max="4874" width="12" style="91" hidden="1"/>
    <col min="4875" max="4875" width="10.85546875" style="91" hidden="1"/>
    <col min="4876" max="4876" width="17.7109375" style="91" hidden="1"/>
    <col min="4877" max="4877" width="0.140625" style="91" hidden="1"/>
    <col min="4878" max="4879" width="15.7109375" style="91" hidden="1"/>
    <col min="4880" max="4880" width="14.28515625" style="91" hidden="1"/>
    <col min="4881" max="4881" width="15.85546875" style="91" hidden="1"/>
    <col min="4882" max="4882" width="2" style="91" hidden="1"/>
    <col min="4883" max="5122" width="9.140625" style="91" hidden="1"/>
    <col min="5123" max="5123" width="2.42578125" style="91" hidden="1"/>
    <col min="5124" max="5125" width="12.42578125" style="91" hidden="1"/>
    <col min="5126" max="5126" width="82" style="91" hidden="1"/>
    <col min="5127" max="5127" width="7.140625" style="91" hidden="1"/>
    <col min="5128" max="5128" width="16.5703125" style="91" hidden="1"/>
    <col min="5129" max="5129" width="11.42578125" style="91" hidden="1"/>
    <col min="5130" max="5130" width="12" style="91" hidden="1"/>
    <col min="5131" max="5131" width="10.85546875" style="91" hidden="1"/>
    <col min="5132" max="5132" width="17.7109375" style="91" hidden="1"/>
    <col min="5133" max="5133" width="0.140625" style="91" hidden="1"/>
    <col min="5134" max="5135" width="15.7109375" style="91" hidden="1"/>
    <col min="5136" max="5136" width="14.28515625" style="91" hidden="1"/>
    <col min="5137" max="5137" width="15.85546875" style="91" hidden="1"/>
    <col min="5138" max="5138" width="2" style="91" hidden="1"/>
    <col min="5139" max="5378" width="9.140625" style="91" hidden="1"/>
    <col min="5379" max="5379" width="2.42578125" style="91" hidden="1"/>
    <col min="5380" max="5381" width="12.42578125" style="91" hidden="1"/>
    <col min="5382" max="5382" width="82" style="91" hidden="1"/>
    <col min="5383" max="5383" width="7.140625" style="91" hidden="1"/>
    <col min="5384" max="5384" width="16.5703125" style="91" hidden="1"/>
    <col min="5385" max="5385" width="11.42578125" style="91" hidden="1"/>
    <col min="5386" max="5386" width="12" style="91" hidden="1"/>
    <col min="5387" max="5387" width="10.85546875" style="91" hidden="1"/>
    <col min="5388" max="5388" width="17.7109375" style="91" hidden="1"/>
    <col min="5389" max="5389" width="0.140625" style="91" hidden="1"/>
    <col min="5390" max="5391" width="15.7109375" style="91" hidden="1"/>
    <col min="5392" max="5392" width="14.28515625" style="91" hidden="1"/>
    <col min="5393" max="5393" width="15.85546875" style="91" hidden="1"/>
    <col min="5394" max="5394" width="2" style="91" hidden="1"/>
    <col min="5395" max="5634" width="9.140625" style="91" hidden="1"/>
    <col min="5635" max="5635" width="2.42578125" style="91" hidden="1"/>
    <col min="5636" max="5637" width="12.42578125" style="91" hidden="1"/>
    <col min="5638" max="5638" width="82" style="91" hidden="1"/>
    <col min="5639" max="5639" width="7.140625" style="91" hidden="1"/>
    <col min="5640" max="5640" width="16.5703125" style="91" hidden="1"/>
    <col min="5641" max="5641" width="11.42578125" style="91" hidden="1"/>
    <col min="5642" max="5642" width="12" style="91" hidden="1"/>
    <col min="5643" max="5643" width="10.85546875" style="91" hidden="1"/>
    <col min="5644" max="5644" width="17.7109375" style="91" hidden="1"/>
    <col min="5645" max="5645" width="0.140625" style="91" hidden="1"/>
    <col min="5646" max="5647" width="15.7109375" style="91" hidden="1"/>
    <col min="5648" max="5648" width="14.28515625" style="91" hidden="1"/>
    <col min="5649" max="5649" width="15.85546875" style="91" hidden="1"/>
    <col min="5650" max="5650" width="2" style="91" hidden="1"/>
    <col min="5651" max="5890" width="9.140625" style="91" hidden="1"/>
    <col min="5891" max="5891" width="2.42578125" style="91" hidden="1"/>
    <col min="5892" max="5893" width="12.42578125" style="91" hidden="1"/>
    <col min="5894" max="5894" width="82" style="91" hidden="1"/>
    <col min="5895" max="5895" width="7.140625" style="91" hidden="1"/>
    <col min="5896" max="5896" width="16.5703125" style="91" hidden="1"/>
    <col min="5897" max="5897" width="11.42578125" style="91" hidden="1"/>
    <col min="5898" max="5898" width="12" style="91" hidden="1"/>
    <col min="5899" max="5899" width="10.85546875" style="91" hidden="1"/>
    <col min="5900" max="5900" width="17.7109375" style="91" hidden="1"/>
    <col min="5901" max="5901" width="0.140625" style="91" hidden="1"/>
    <col min="5902" max="5903" width="15.7109375" style="91" hidden="1"/>
    <col min="5904" max="5904" width="14.28515625" style="91" hidden="1"/>
    <col min="5905" max="5905" width="15.85546875" style="91" hidden="1"/>
    <col min="5906" max="5906" width="2" style="91" hidden="1"/>
    <col min="5907" max="6146" width="9.140625" style="91" hidden="1"/>
    <col min="6147" max="6147" width="2.42578125" style="91" hidden="1"/>
    <col min="6148" max="6149" width="12.42578125" style="91" hidden="1"/>
    <col min="6150" max="6150" width="82" style="91" hidden="1"/>
    <col min="6151" max="6151" width="7.140625" style="91" hidden="1"/>
    <col min="6152" max="6152" width="16.5703125" style="91" hidden="1"/>
    <col min="6153" max="6153" width="11.42578125" style="91" hidden="1"/>
    <col min="6154" max="6154" width="12" style="91" hidden="1"/>
    <col min="6155" max="6155" width="10.85546875" style="91" hidden="1"/>
    <col min="6156" max="6156" width="17.7109375" style="91" hidden="1"/>
    <col min="6157" max="6157" width="0.140625" style="91" hidden="1"/>
    <col min="6158" max="6159" width="15.7109375" style="91" hidden="1"/>
    <col min="6160" max="6160" width="14.28515625" style="91" hidden="1"/>
    <col min="6161" max="6161" width="15.85546875" style="91" hidden="1"/>
    <col min="6162" max="6162" width="2" style="91" hidden="1"/>
    <col min="6163" max="6402" width="9.140625" style="91" hidden="1"/>
    <col min="6403" max="6403" width="2.42578125" style="91" hidden="1"/>
    <col min="6404" max="6405" width="12.42578125" style="91" hidden="1"/>
    <col min="6406" max="6406" width="82" style="91" hidden="1"/>
    <col min="6407" max="6407" width="7.140625" style="91" hidden="1"/>
    <col min="6408" max="6408" width="16.5703125" style="91" hidden="1"/>
    <col min="6409" max="6409" width="11.42578125" style="91" hidden="1"/>
    <col min="6410" max="6410" width="12" style="91" hidden="1"/>
    <col min="6411" max="6411" width="10.85546875" style="91" hidden="1"/>
    <col min="6412" max="6412" width="17.7109375" style="91" hidden="1"/>
    <col min="6413" max="6413" width="0.140625" style="91" hidden="1"/>
    <col min="6414" max="6415" width="15.7109375" style="91" hidden="1"/>
    <col min="6416" max="6416" width="14.28515625" style="91" hidden="1"/>
    <col min="6417" max="6417" width="15.85546875" style="91" hidden="1"/>
    <col min="6418" max="6418" width="2" style="91" hidden="1"/>
    <col min="6419" max="6658" width="9.140625" style="91" hidden="1"/>
    <col min="6659" max="6659" width="2.42578125" style="91" hidden="1"/>
    <col min="6660" max="6661" width="12.42578125" style="91" hidden="1"/>
    <col min="6662" max="6662" width="82" style="91" hidden="1"/>
    <col min="6663" max="6663" width="7.140625" style="91" hidden="1"/>
    <col min="6664" max="6664" width="16.5703125" style="91" hidden="1"/>
    <col min="6665" max="6665" width="11.42578125" style="91" hidden="1"/>
    <col min="6666" max="6666" width="12" style="91" hidden="1"/>
    <col min="6667" max="6667" width="10.85546875" style="91" hidden="1"/>
    <col min="6668" max="6668" width="17.7109375" style="91" hidden="1"/>
    <col min="6669" max="6669" width="0.140625" style="91" hidden="1"/>
    <col min="6670" max="6671" width="15.7109375" style="91" hidden="1"/>
    <col min="6672" max="6672" width="14.28515625" style="91" hidden="1"/>
    <col min="6673" max="6673" width="15.85546875" style="91" hidden="1"/>
    <col min="6674" max="6674" width="2" style="91" hidden="1"/>
    <col min="6675" max="6914" width="9.140625" style="91" hidden="1"/>
    <col min="6915" max="6915" width="2.42578125" style="91" hidden="1"/>
    <col min="6916" max="6917" width="12.42578125" style="91" hidden="1"/>
    <col min="6918" max="6918" width="82" style="91" hidden="1"/>
    <col min="6919" max="6919" width="7.140625" style="91" hidden="1"/>
    <col min="6920" max="6920" width="16.5703125" style="91" hidden="1"/>
    <col min="6921" max="6921" width="11.42578125" style="91" hidden="1"/>
    <col min="6922" max="6922" width="12" style="91" hidden="1"/>
    <col min="6923" max="6923" width="10.85546875" style="91" hidden="1"/>
    <col min="6924" max="6924" width="17.7109375" style="91" hidden="1"/>
    <col min="6925" max="6925" width="0.140625" style="91" hidden="1"/>
    <col min="6926" max="6927" width="15.7109375" style="91" hidden="1"/>
    <col min="6928" max="6928" width="14.28515625" style="91" hidden="1"/>
    <col min="6929" max="6929" width="15.85546875" style="91" hidden="1"/>
    <col min="6930" max="6930" width="2" style="91" hidden="1"/>
    <col min="6931" max="7170" width="9.140625" style="91" hidden="1"/>
    <col min="7171" max="7171" width="2.42578125" style="91" hidden="1"/>
    <col min="7172" max="7173" width="12.42578125" style="91" hidden="1"/>
    <col min="7174" max="7174" width="82" style="91" hidden="1"/>
    <col min="7175" max="7175" width="7.140625" style="91" hidden="1"/>
    <col min="7176" max="7176" width="16.5703125" style="91" hidden="1"/>
    <col min="7177" max="7177" width="11.42578125" style="91" hidden="1"/>
    <col min="7178" max="7178" width="12" style="91" hidden="1"/>
    <col min="7179" max="7179" width="10.85546875" style="91" hidden="1"/>
    <col min="7180" max="7180" width="17.7109375" style="91" hidden="1"/>
    <col min="7181" max="7181" width="0.140625" style="91" hidden="1"/>
    <col min="7182" max="7183" width="15.7109375" style="91" hidden="1"/>
    <col min="7184" max="7184" width="14.28515625" style="91" hidden="1"/>
    <col min="7185" max="7185" width="15.85546875" style="91" hidden="1"/>
    <col min="7186" max="7186" width="2" style="91" hidden="1"/>
    <col min="7187" max="7426" width="9.140625" style="91" hidden="1"/>
    <col min="7427" max="7427" width="2.42578125" style="91" hidden="1"/>
    <col min="7428" max="7429" width="12.42578125" style="91" hidden="1"/>
    <col min="7430" max="7430" width="82" style="91" hidden="1"/>
    <col min="7431" max="7431" width="7.140625" style="91" hidden="1"/>
    <col min="7432" max="7432" width="16.5703125" style="91" hidden="1"/>
    <col min="7433" max="7433" width="11.42578125" style="91" hidden="1"/>
    <col min="7434" max="7434" width="12" style="91" hidden="1"/>
    <col min="7435" max="7435" width="10.85546875" style="91" hidden="1"/>
    <col min="7436" max="7436" width="17.7109375" style="91" hidden="1"/>
    <col min="7437" max="7437" width="0.140625" style="91" hidden="1"/>
    <col min="7438" max="7439" width="15.7109375" style="91" hidden="1"/>
    <col min="7440" max="7440" width="14.28515625" style="91" hidden="1"/>
    <col min="7441" max="7441" width="15.85546875" style="91" hidden="1"/>
    <col min="7442" max="7442" width="2" style="91" hidden="1"/>
    <col min="7443" max="7682" width="9.140625" style="91" hidden="1"/>
    <col min="7683" max="7683" width="2.42578125" style="91" hidden="1"/>
    <col min="7684" max="7685" width="12.42578125" style="91" hidden="1"/>
    <col min="7686" max="7686" width="82" style="91" hidden="1"/>
    <col min="7687" max="7687" width="7.140625" style="91" hidden="1"/>
    <col min="7688" max="7688" width="16.5703125" style="91" hidden="1"/>
    <col min="7689" max="7689" width="11.42578125" style="91" hidden="1"/>
    <col min="7690" max="7690" width="12" style="91" hidden="1"/>
    <col min="7691" max="7691" width="10.85546875" style="91" hidden="1"/>
    <col min="7692" max="7692" width="17.7109375" style="91" hidden="1"/>
    <col min="7693" max="7693" width="0.140625" style="91" hidden="1"/>
    <col min="7694" max="7695" width="15.7109375" style="91" hidden="1"/>
    <col min="7696" max="7696" width="14.28515625" style="91" hidden="1"/>
    <col min="7697" max="7697" width="15.85546875" style="91" hidden="1"/>
    <col min="7698" max="7698" width="2" style="91" hidden="1"/>
    <col min="7699" max="7938" width="9.140625" style="91" hidden="1"/>
    <col min="7939" max="7939" width="2.42578125" style="91" hidden="1"/>
    <col min="7940" max="7941" width="12.42578125" style="91" hidden="1"/>
    <col min="7942" max="7942" width="82" style="91" hidden="1"/>
    <col min="7943" max="7943" width="7.140625" style="91" hidden="1"/>
    <col min="7944" max="7944" width="16.5703125" style="91" hidden="1"/>
    <col min="7945" max="7945" width="11.42578125" style="91" hidden="1"/>
    <col min="7946" max="7946" width="12" style="91" hidden="1"/>
    <col min="7947" max="7947" width="10.85546875" style="91" hidden="1"/>
    <col min="7948" max="7948" width="17.7109375" style="91" hidden="1"/>
    <col min="7949" max="7949" width="0.140625" style="91" hidden="1"/>
    <col min="7950" max="7951" width="15.7109375" style="91" hidden="1"/>
    <col min="7952" max="7952" width="14.28515625" style="91" hidden="1"/>
    <col min="7953" max="7953" width="15.85546875" style="91" hidden="1"/>
    <col min="7954" max="7954" width="2" style="91" hidden="1"/>
    <col min="7955" max="8194" width="9.140625" style="91" hidden="1"/>
    <col min="8195" max="8195" width="2.42578125" style="91" hidden="1"/>
    <col min="8196" max="8197" width="12.42578125" style="91" hidden="1"/>
    <col min="8198" max="8198" width="82" style="91" hidden="1"/>
    <col min="8199" max="8199" width="7.140625" style="91" hidden="1"/>
    <col min="8200" max="8200" width="16.5703125" style="91" hidden="1"/>
    <col min="8201" max="8201" width="11.42578125" style="91" hidden="1"/>
    <col min="8202" max="8202" width="12" style="91" hidden="1"/>
    <col min="8203" max="8203" width="10.85546875" style="91" hidden="1"/>
    <col min="8204" max="8204" width="17.7109375" style="91" hidden="1"/>
    <col min="8205" max="8205" width="0.140625" style="91" hidden="1"/>
    <col min="8206" max="8207" width="15.7109375" style="91" hidden="1"/>
    <col min="8208" max="8208" width="14.28515625" style="91" hidden="1"/>
    <col min="8209" max="8209" width="15.85546875" style="91" hidden="1"/>
    <col min="8210" max="8210" width="2" style="91" hidden="1"/>
    <col min="8211" max="8450" width="9.140625" style="91" hidden="1"/>
    <col min="8451" max="8451" width="2.42578125" style="91" hidden="1"/>
    <col min="8452" max="8453" width="12.42578125" style="91" hidden="1"/>
    <col min="8454" max="8454" width="82" style="91" hidden="1"/>
    <col min="8455" max="8455" width="7.140625" style="91" hidden="1"/>
    <col min="8456" max="8456" width="16.5703125" style="91" hidden="1"/>
    <col min="8457" max="8457" width="11.42578125" style="91" hidden="1"/>
    <col min="8458" max="8458" width="12" style="91" hidden="1"/>
    <col min="8459" max="8459" width="10.85546875" style="91" hidden="1"/>
    <col min="8460" max="8460" width="17.7109375" style="91" hidden="1"/>
    <col min="8461" max="8461" width="0.140625" style="91" hidden="1"/>
    <col min="8462" max="8463" width="15.7109375" style="91" hidden="1"/>
    <col min="8464" max="8464" width="14.28515625" style="91" hidden="1"/>
    <col min="8465" max="8465" width="15.85546875" style="91" hidden="1"/>
    <col min="8466" max="8466" width="2" style="91" hidden="1"/>
    <col min="8467" max="8706" width="9.140625" style="91" hidden="1"/>
    <col min="8707" max="8707" width="2.42578125" style="91" hidden="1"/>
    <col min="8708" max="8709" width="12.42578125" style="91" hidden="1"/>
    <col min="8710" max="8710" width="82" style="91" hidden="1"/>
    <col min="8711" max="8711" width="7.140625" style="91" hidden="1"/>
    <col min="8712" max="8712" width="16.5703125" style="91" hidden="1"/>
    <col min="8713" max="8713" width="11.42578125" style="91" hidden="1"/>
    <col min="8714" max="8714" width="12" style="91" hidden="1"/>
    <col min="8715" max="8715" width="10.85546875" style="91" hidden="1"/>
    <col min="8716" max="8716" width="17.7109375" style="91" hidden="1"/>
    <col min="8717" max="8717" width="0.140625" style="91" hidden="1"/>
    <col min="8718" max="8719" width="15.7109375" style="91" hidden="1"/>
    <col min="8720" max="8720" width="14.28515625" style="91" hidden="1"/>
    <col min="8721" max="8721" width="15.85546875" style="91" hidden="1"/>
    <col min="8722" max="8722" width="2" style="91" hidden="1"/>
    <col min="8723" max="8962" width="9.140625" style="91" hidden="1"/>
    <col min="8963" max="8963" width="2.42578125" style="91" hidden="1"/>
    <col min="8964" max="8965" width="12.42578125" style="91" hidden="1"/>
    <col min="8966" max="8966" width="82" style="91" hidden="1"/>
    <col min="8967" max="8967" width="7.140625" style="91" hidden="1"/>
    <col min="8968" max="8968" width="16.5703125" style="91" hidden="1"/>
    <col min="8969" max="8969" width="11.42578125" style="91" hidden="1"/>
    <col min="8970" max="8970" width="12" style="91" hidden="1"/>
    <col min="8971" max="8971" width="10.85546875" style="91" hidden="1"/>
    <col min="8972" max="8972" width="17.7109375" style="91" hidden="1"/>
    <col min="8973" max="8973" width="0.140625" style="91" hidden="1"/>
    <col min="8974" max="8975" width="15.7109375" style="91" hidden="1"/>
    <col min="8976" max="8976" width="14.28515625" style="91" hidden="1"/>
    <col min="8977" max="8977" width="15.85546875" style="91" hidden="1"/>
    <col min="8978" max="8978" width="2" style="91" hidden="1"/>
    <col min="8979" max="9218" width="9.140625" style="91" hidden="1"/>
    <col min="9219" max="9219" width="2.42578125" style="91" hidden="1"/>
    <col min="9220" max="9221" width="12.42578125" style="91" hidden="1"/>
    <col min="9222" max="9222" width="82" style="91" hidden="1"/>
    <col min="9223" max="9223" width="7.140625" style="91" hidden="1"/>
    <col min="9224" max="9224" width="16.5703125" style="91" hidden="1"/>
    <col min="9225" max="9225" width="11.42578125" style="91" hidden="1"/>
    <col min="9226" max="9226" width="12" style="91" hidden="1"/>
    <col min="9227" max="9227" width="10.85546875" style="91" hidden="1"/>
    <col min="9228" max="9228" width="17.7109375" style="91" hidden="1"/>
    <col min="9229" max="9229" width="0.140625" style="91" hidden="1"/>
    <col min="9230" max="9231" width="15.7109375" style="91" hidden="1"/>
    <col min="9232" max="9232" width="14.28515625" style="91" hidden="1"/>
    <col min="9233" max="9233" width="15.85546875" style="91" hidden="1"/>
    <col min="9234" max="9234" width="2" style="91" hidden="1"/>
    <col min="9235" max="9474" width="9.140625" style="91" hidden="1"/>
    <col min="9475" max="9475" width="2.42578125" style="91" hidden="1"/>
    <col min="9476" max="9477" width="12.42578125" style="91" hidden="1"/>
    <col min="9478" max="9478" width="82" style="91" hidden="1"/>
    <col min="9479" max="9479" width="7.140625" style="91" hidden="1"/>
    <col min="9480" max="9480" width="16.5703125" style="91" hidden="1"/>
    <col min="9481" max="9481" width="11.42578125" style="91" hidden="1"/>
    <col min="9482" max="9482" width="12" style="91" hidden="1"/>
    <col min="9483" max="9483" width="10.85546875" style="91" hidden="1"/>
    <col min="9484" max="9484" width="17.7109375" style="91" hidden="1"/>
    <col min="9485" max="9485" width="0.140625" style="91" hidden="1"/>
    <col min="9486" max="9487" width="15.7109375" style="91" hidden="1"/>
    <col min="9488" max="9488" width="14.28515625" style="91" hidden="1"/>
    <col min="9489" max="9489" width="15.85546875" style="91" hidden="1"/>
    <col min="9490" max="9490" width="2" style="91" hidden="1"/>
    <col min="9491" max="9730" width="9.140625" style="91" hidden="1"/>
    <col min="9731" max="9731" width="2.42578125" style="91" hidden="1"/>
    <col min="9732" max="9733" width="12.42578125" style="91" hidden="1"/>
    <col min="9734" max="9734" width="82" style="91" hidden="1"/>
    <col min="9735" max="9735" width="7.140625" style="91" hidden="1"/>
    <col min="9736" max="9736" width="16.5703125" style="91" hidden="1"/>
    <col min="9737" max="9737" width="11.42578125" style="91" hidden="1"/>
    <col min="9738" max="9738" width="12" style="91" hidden="1"/>
    <col min="9739" max="9739" width="10.85546875" style="91" hidden="1"/>
    <col min="9740" max="9740" width="17.7109375" style="91" hidden="1"/>
    <col min="9741" max="9741" width="0.140625" style="91" hidden="1"/>
    <col min="9742" max="9743" width="15.7109375" style="91" hidden="1"/>
    <col min="9744" max="9744" width="14.28515625" style="91" hidden="1"/>
    <col min="9745" max="9745" width="15.85546875" style="91" hidden="1"/>
    <col min="9746" max="9746" width="2" style="91" hidden="1"/>
    <col min="9747" max="9986" width="9.140625" style="91" hidden="1"/>
    <col min="9987" max="9987" width="2.42578125" style="91" hidden="1"/>
    <col min="9988" max="9989" width="12.42578125" style="91" hidden="1"/>
    <col min="9990" max="9990" width="82" style="91" hidden="1"/>
    <col min="9991" max="9991" width="7.140625" style="91" hidden="1"/>
    <col min="9992" max="9992" width="16.5703125" style="91" hidden="1"/>
    <col min="9993" max="9993" width="11.42578125" style="91" hidden="1"/>
    <col min="9994" max="9994" width="12" style="91" hidden="1"/>
    <col min="9995" max="9995" width="10.85546875" style="91" hidden="1"/>
    <col min="9996" max="9996" width="17.7109375" style="91" hidden="1"/>
    <col min="9997" max="9997" width="0.140625" style="91" hidden="1"/>
    <col min="9998" max="9999" width="15.7109375" style="91" hidden="1"/>
    <col min="10000" max="10000" width="14.28515625" style="91" hidden="1"/>
    <col min="10001" max="10001" width="15.85546875" style="91" hidden="1"/>
    <col min="10002" max="10002" width="2" style="91" hidden="1"/>
    <col min="10003" max="10242" width="9.140625" style="91" hidden="1"/>
    <col min="10243" max="10243" width="2.42578125" style="91" hidden="1"/>
    <col min="10244" max="10245" width="12.42578125" style="91" hidden="1"/>
    <col min="10246" max="10246" width="82" style="91" hidden="1"/>
    <col min="10247" max="10247" width="7.140625" style="91" hidden="1"/>
    <col min="10248" max="10248" width="16.5703125" style="91" hidden="1"/>
    <col min="10249" max="10249" width="11.42578125" style="91" hidden="1"/>
    <col min="10250" max="10250" width="12" style="91" hidden="1"/>
    <col min="10251" max="10251" width="10.85546875" style="91" hidden="1"/>
    <col min="10252" max="10252" width="17.7109375" style="91" hidden="1"/>
    <col min="10253" max="10253" width="0.140625" style="91" hidden="1"/>
    <col min="10254" max="10255" width="15.7109375" style="91" hidden="1"/>
    <col min="10256" max="10256" width="14.28515625" style="91" hidden="1"/>
    <col min="10257" max="10257" width="15.85546875" style="91" hidden="1"/>
    <col min="10258" max="10258" width="2" style="91" hidden="1"/>
    <col min="10259" max="10498" width="9.140625" style="91" hidden="1"/>
    <col min="10499" max="10499" width="2.42578125" style="91" hidden="1"/>
    <col min="10500" max="10501" width="12.42578125" style="91" hidden="1"/>
    <col min="10502" max="10502" width="82" style="91" hidden="1"/>
    <col min="10503" max="10503" width="7.140625" style="91" hidden="1"/>
    <col min="10504" max="10504" width="16.5703125" style="91" hidden="1"/>
    <col min="10505" max="10505" width="11.42578125" style="91" hidden="1"/>
    <col min="10506" max="10506" width="12" style="91" hidden="1"/>
    <col min="10507" max="10507" width="10.85546875" style="91" hidden="1"/>
    <col min="10508" max="10508" width="17.7109375" style="91" hidden="1"/>
    <col min="10509" max="10509" width="0.140625" style="91" hidden="1"/>
    <col min="10510" max="10511" width="15.7109375" style="91" hidden="1"/>
    <col min="10512" max="10512" width="14.28515625" style="91" hidden="1"/>
    <col min="10513" max="10513" width="15.85546875" style="91" hidden="1"/>
    <col min="10514" max="10514" width="2" style="91" hidden="1"/>
    <col min="10515" max="10754" width="9.140625" style="91" hidden="1"/>
    <col min="10755" max="10755" width="2.42578125" style="91" hidden="1"/>
    <col min="10756" max="10757" width="12.42578125" style="91" hidden="1"/>
    <col min="10758" max="10758" width="82" style="91" hidden="1"/>
    <col min="10759" max="10759" width="7.140625" style="91" hidden="1"/>
    <col min="10760" max="10760" width="16.5703125" style="91" hidden="1"/>
    <col min="10761" max="10761" width="11.42578125" style="91" hidden="1"/>
    <col min="10762" max="10762" width="12" style="91" hidden="1"/>
    <col min="10763" max="10763" width="10.85546875" style="91" hidden="1"/>
    <col min="10764" max="10764" width="17.7109375" style="91" hidden="1"/>
    <col min="10765" max="10765" width="0.140625" style="91" hidden="1"/>
    <col min="10766" max="10767" width="15.7109375" style="91" hidden="1"/>
    <col min="10768" max="10768" width="14.28515625" style="91" hidden="1"/>
    <col min="10769" max="10769" width="15.85546875" style="91" hidden="1"/>
    <col min="10770" max="10770" width="2" style="91" hidden="1"/>
    <col min="10771" max="11010" width="9.140625" style="91" hidden="1"/>
    <col min="11011" max="11011" width="2.42578125" style="91" hidden="1"/>
    <col min="11012" max="11013" width="12.42578125" style="91" hidden="1"/>
    <col min="11014" max="11014" width="82" style="91" hidden="1"/>
    <col min="11015" max="11015" width="7.140625" style="91" hidden="1"/>
    <col min="11016" max="11016" width="16.5703125" style="91" hidden="1"/>
    <col min="11017" max="11017" width="11.42578125" style="91" hidden="1"/>
    <col min="11018" max="11018" width="12" style="91" hidden="1"/>
    <col min="11019" max="11019" width="10.85546875" style="91" hidden="1"/>
    <col min="11020" max="11020" width="17.7109375" style="91" hidden="1"/>
    <col min="11021" max="11021" width="0.140625" style="91" hidden="1"/>
    <col min="11022" max="11023" width="15.7109375" style="91" hidden="1"/>
    <col min="11024" max="11024" width="14.28515625" style="91" hidden="1"/>
    <col min="11025" max="11025" width="15.85546875" style="91" hidden="1"/>
    <col min="11026" max="11026" width="2" style="91" hidden="1"/>
    <col min="11027" max="11266" width="9.140625" style="91" hidden="1"/>
    <col min="11267" max="11267" width="2.42578125" style="91" hidden="1"/>
    <col min="11268" max="11269" width="12.42578125" style="91" hidden="1"/>
    <col min="11270" max="11270" width="82" style="91" hidden="1"/>
    <col min="11271" max="11271" width="7.140625" style="91" hidden="1"/>
    <col min="11272" max="11272" width="16.5703125" style="91" hidden="1"/>
    <col min="11273" max="11273" width="11.42578125" style="91" hidden="1"/>
    <col min="11274" max="11274" width="12" style="91" hidden="1"/>
    <col min="11275" max="11275" width="10.85546875" style="91" hidden="1"/>
    <col min="11276" max="11276" width="17.7109375" style="91" hidden="1"/>
    <col min="11277" max="11277" width="0.140625" style="91" hidden="1"/>
    <col min="11278" max="11279" width="15.7109375" style="91" hidden="1"/>
    <col min="11280" max="11280" width="14.28515625" style="91" hidden="1"/>
    <col min="11281" max="11281" width="15.85546875" style="91" hidden="1"/>
    <col min="11282" max="11282" width="2" style="91" hidden="1"/>
    <col min="11283" max="11522" width="9.140625" style="91" hidden="1"/>
    <col min="11523" max="11523" width="2.42578125" style="91" hidden="1"/>
    <col min="11524" max="11525" width="12.42578125" style="91" hidden="1"/>
    <col min="11526" max="11526" width="82" style="91" hidden="1"/>
    <col min="11527" max="11527" width="7.140625" style="91" hidden="1"/>
    <col min="11528" max="11528" width="16.5703125" style="91" hidden="1"/>
    <col min="11529" max="11529" width="11.42578125" style="91" hidden="1"/>
    <col min="11530" max="11530" width="12" style="91" hidden="1"/>
    <col min="11531" max="11531" width="10.85546875" style="91" hidden="1"/>
    <col min="11532" max="11532" width="17.7109375" style="91" hidden="1"/>
    <col min="11533" max="11533" width="0.140625" style="91" hidden="1"/>
    <col min="11534" max="11535" width="15.7109375" style="91" hidden="1"/>
    <col min="11536" max="11536" width="14.28515625" style="91" hidden="1"/>
    <col min="11537" max="11537" width="15.85546875" style="91" hidden="1"/>
    <col min="11538" max="11538" width="2" style="91" hidden="1"/>
    <col min="11539" max="11778" width="9.140625" style="91" hidden="1"/>
    <col min="11779" max="11779" width="2.42578125" style="91" hidden="1"/>
    <col min="11780" max="11781" width="12.42578125" style="91" hidden="1"/>
    <col min="11782" max="11782" width="82" style="91" hidden="1"/>
    <col min="11783" max="11783" width="7.140625" style="91" hidden="1"/>
    <col min="11784" max="11784" width="16.5703125" style="91" hidden="1"/>
    <col min="11785" max="11785" width="11.42578125" style="91" hidden="1"/>
    <col min="11786" max="11786" width="12" style="91" hidden="1"/>
    <col min="11787" max="11787" width="10.85546875" style="91" hidden="1"/>
    <col min="11788" max="11788" width="17.7109375" style="91" hidden="1"/>
    <col min="11789" max="11789" width="0.140625" style="91" hidden="1"/>
    <col min="11790" max="11791" width="15.7109375" style="91" hidden="1"/>
    <col min="11792" max="11792" width="14.28515625" style="91" hidden="1"/>
    <col min="11793" max="11793" width="15.85546875" style="91" hidden="1"/>
    <col min="11794" max="11794" width="2" style="91" hidden="1"/>
    <col min="11795" max="12034" width="9.140625" style="91" hidden="1"/>
    <col min="12035" max="12035" width="2.42578125" style="91" hidden="1"/>
    <col min="12036" max="12037" width="12.42578125" style="91" hidden="1"/>
    <col min="12038" max="12038" width="82" style="91" hidden="1"/>
    <col min="12039" max="12039" width="7.140625" style="91" hidden="1"/>
    <col min="12040" max="12040" width="16.5703125" style="91" hidden="1"/>
    <col min="12041" max="12041" width="11.42578125" style="91" hidden="1"/>
    <col min="12042" max="12042" width="12" style="91" hidden="1"/>
    <col min="12043" max="12043" width="10.85546875" style="91" hidden="1"/>
    <col min="12044" max="12044" width="17.7109375" style="91" hidden="1"/>
    <col min="12045" max="12045" width="0.140625" style="91" hidden="1"/>
    <col min="12046" max="12047" width="15.7109375" style="91" hidden="1"/>
    <col min="12048" max="12048" width="14.28515625" style="91" hidden="1"/>
    <col min="12049" max="12049" width="15.85546875" style="91" hidden="1"/>
    <col min="12050" max="12050" width="2" style="91" hidden="1"/>
    <col min="12051" max="12290" width="9.140625" style="91" hidden="1"/>
    <col min="12291" max="12291" width="2.42578125" style="91" hidden="1"/>
    <col min="12292" max="12293" width="12.42578125" style="91" hidden="1"/>
    <col min="12294" max="12294" width="82" style="91" hidden="1"/>
    <col min="12295" max="12295" width="7.140625" style="91" hidden="1"/>
    <col min="12296" max="12296" width="16.5703125" style="91" hidden="1"/>
    <col min="12297" max="12297" width="11.42578125" style="91" hidden="1"/>
    <col min="12298" max="12298" width="12" style="91" hidden="1"/>
    <col min="12299" max="12299" width="10.85546875" style="91" hidden="1"/>
    <col min="12300" max="12300" width="17.7109375" style="91" hidden="1"/>
    <col min="12301" max="12301" width="0.140625" style="91" hidden="1"/>
    <col min="12302" max="12303" width="15.7109375" style="91" hidden="1"/>
    <col min="12304" max="12304" width="14.28515625" style="91" hidden="1"/>
    <col min="12305" max="12305" width="15.85546875" style="91" hidden="1"/>
    <col min="12306" max="12306" width="2" style="91" hidden="1"/>
    <col min="12307" max="12546" width="9.140625" style="91" hidden="1"/>
    <col min="12547" max="12547" width="2.42578125" style="91" hidden="1"/>
    <col min="12548" max="12549" width="12.42578125" style="91" hidden="1"/>
    <col min="12550" max="12550" width="82" style="91" hidden="1"/>
    <col min="12551" max="12551" width="7.140625" style="91" hidden="1"/>
    <col min="12552" max="12552" width="16.5703125" style="91" hidden="1"/>
    <col min="12553" max="12553" width="11.42578125" style="91" hidden="1"/>
    <col min="12554" max="12554" width="12" style="91" hidden="1"/>
    <col min="12555" max="12555" width="10.85546875" style="91" hidden="1"/>
    <col min="12556" max="12556" width="17.7109375" style="91" hidden="1"/>
    <col min="12557" max="12557" width="0.140625" style="91" hidden="1"/>
    <col min="12558" max="12559" width="15.7109375" style="91" hidden="1"/>
    <col min="12560" max="12560" width="14.28515625" style="91" hidden="1"/>
    <col min="12561" max="12561" width="15.85546875" style="91" hidden="1"/>
    <col min="12562" max="12562" width="2" style="91" hidden="1"/>
    <col min="12563" max="12802" width="9.140625" style="91" hidden="1"/>
    <col min="12803" max="12803" width="2.42578125" style="91" hidden="1"/>
    <col min="12804" max="12805" width="12.42578125" style="91" hidden="1"/>
    <col min="12806" max="12806" width="82" style="91" hidden="1"/>
    <col min="12807" max="12807" width="7.140625" style="91" hidden="1"/>
    <col min="12808" max="12808" width="16.5703125" style="91" hidden="1"/>
    <col min="12809" max="12809" width="11.42578125" style="91" hidden="1"/>
    <col min="12810" max="12810" width="12" style="91" hidden="1"/>
    <col min="12811" max="12811" width="10.85546875" style="91" hidden="1"/>
    <col min="12812" max="12812" width="17.7109375" style="91" hidden="1"/>
    <col min="12813" max="12813" width="0.140625" style="91" hidden="1"/>
    <col min="12814" max="12815" width="15.7109375" style="91" hidden="1"/>
    <col min="12816" max="12816" width="14.28515625" style="91" hidden="1"/>
    <col min="12817" max="12817" width="15.85546875" style="91" hidden="1"/>
    <col min="12818" max="12818" width="2" style="91" hidden="1"/>
    <col min="12819" max="13058" width="9.140625" style="91" hidden="1"/>
    <col min="13059" max="13059" width="2.42578125" style="91" hidden="1"/>
    <col min="13060" max="13061" width="12.42578125" style="91" hidden="1"/>
    <col min="13062" max="13062" width="82" style="91" hidden="1"/>
    <col min="13063" max="13063" width="7.140625" style="91" hidden="1"/>
    <col min="13064" max="13064" width="16.5703125" style="91" hidden="1"/>
    <col min="13065" max="13065" width="11.42578125" style="91" hidden="1"/>
    <col min="13066" max="13066" width="12" style="91" hidden="1"/>
    <col min="13067" max="13067" width="10.85546875" style="91" hidden="1"/>
    <col min="13068" max="13068" width="17.7109375" style="91" hidden="1"/>
    <col min="13069" max="13069" width="0.140625" style="91" hidden="1"/>
    <col min="13070" max="13071" width="15.7109375" style="91" hidden="1"/>
    <col min="13072" max="13072" width="14.28515625" style="91" hidden="1"/>
    <col min="13073" max="13073" width="15.85546875" style="91" hidden="1"/>
    <col min="13074" max="13074" width="2" style="91" hidden="1"/>
    <col min="13075" max="13314" width="9.140625" style="91" hidden="1"/>
    <col min="13315" max="13315" width="2.42578125" style="91" hidden="1"/>
    <col min="13316" max="13317" width="12.42578125" style="91" hidden="1"/>
    <col min="13318" max="13318" width="82" style="91" hidden="1"/>
    <col min="13319" max="13319" width="7.140625" style="91" hidden="1"/>
    <col min="13320" max="13320" width="16.5703125" style="91" hidden="1"/>
    <col min="13321" max="13321" width="11.42578125" style="91" hidden="1"/>
    <col min="13322" max="13322" width="12" style="91" hidden="1"/>
    <col min="13323" max="13323" width="10.85546875" style="91" hidden="1"/>
    <col min="13324" max="13324" width="17.7109375" style="91" hidden="1"/>
    <col min="13325" max="13325" width="0.140625" style="91" hidden="1"/>
    <col min="13326" max="13327" width="15.7109375" style="91" hidden="1"/>
    <col min="13328" max="13328" width="14.28515625" style="91" hidden="1"/>
    <col min="13329" max="13329" width="15.85546875" style="91" hidden="1"/>
    <col min="13330" max="13330" width="2" style="91" hidden="1"/>
    <col min="13331" max="13570" width="9.140625" style="91" hidden="1"/>
    <col min="13571" max="13571" width="2.42578125" style="91" hidden="1"/>
    <col min="13572" max="13573" width="12.42578125" style="91" hidden="1"/>
    <col min="13574" max="13574" width="82" style="91" hidden="1"/>
    <col min="13575" max="13575" width="7.140625" style="91" hidden="1"/>
    <col min="13576" max="13576" width="16.5703125" style="91" hidden="1"/>
    <col min="13577" max="13577" width="11.42578125" style="91" hidden="1"/>
    <col min="13578" max="13578" width="12" style="91" hidden="1"/>
    <col min="13579" max="13579" width="10.85546875" style="91" hidden="1"/>
    <col min="13580" max="13580" width="17.7109375" style="91" hidden="1"/>
    <col min="13581" max="13581" width="0.140625" style="91" hidden="1"/>
    <col min="13582" max="13583" width="15.7109375" style="91" hidden="1"/>
    <col min="13584" max="13584" width="14.28515625" style="91" hidden="1"/>
    <col min="13585" max="13585" width="15.85546875" style="91" hidden="1"/>
    <col min="13586" max="13586" width="2" style="91" hidden="1"/>
    <col min="13587" max="13826" width="9.140625" style="91" hidden="1"/>
    <col min="13827" max="13827" width="2.42578125" style="91" hidden="1"/>
    <col min="13828" max="13829" width="12.42578125" style="91" hidden="1"/>
    <col min="13830" max="13830" width="82" style="91" hidden="1"/>
    <col min="13831" max="13831" width="7.140625" style="91" hidden="1"/>
    <col min="13832" max="13832" width="16.5703125" style="91" hidden="1"/>
    <col min="13833" max="13833" width="11.42578125" style="91" hidden="1"/>
    <col min="13834" max="13834" width="12" style="91" hidden="1"/>
    <col min="13835" max="13835" width="10.85546875" style="91" hidden="1"/>
    <col min="13836" max="13836" width="17.7109375" style="91" hidden="1"/>
    <col min="13837" max="13837" width="0.140625" style="91" hidden="1"/>
    <col min="13838" max="13839" width="15.7109375" style="91" hidden="1"/>
    <col min="13840" max="13840" width="14.28515625" style="91" hidden="1"/>
    <col min="13841" max="13841" width="15.85546875" style="91" hidden="1"/>
    <col min="13842" max="13842" width="2" style="91" hidden="1"/>
    <col min="13843" max="14082" width="9.140625" style="91" hidden="1"/>
    <col min="14083" max="14083" width="2.42578125" style="91" hidden="1"/>
    <col min="14084" max="14085" width="12.42578125" style="91" hidden="1"/>
    <col min="14086" max="14086" width="82" style="91" hidden="1"/>
    <col min="14087" max="14087" width="7.140625" style="91" hidden="1"/>
    <col min="14088" max="14088" width="16.5703125" style="91" hidden="1"/>
    <col min="14089" max="14089" width="11.42578125" style="91" hidden="1"/>
    <col min="14090" max="14090" width="12" style="91" hidden="1"/>
    <col min="14091" max="14091" width="10.85546875" style="91" hidden="1"/>
    <col min="14092" max="14092" width="17.7109375" style="91" hidden="1"/>
    <col min="14093" max="14093" width="0.140625" style="91" hidden="1"/>
    <col min="14094" max="14095" width="15.7109375" style="91" hidden="1"/>
    <col min="14096" max="14096" width="14.28515625" style="91" hidden="1"/>
    <col min="14097" max="14097" width="15.85546875" style="91" hidden="1"/>
    <col min="14098" max="14098" width="2" style="91" hidden="1"/>
    <col min="14099" max="14338" width="9.140625" style="91" hidden="1"/>
    <col min="14339" max="14339" width="2.42578125" style="91" hidden="1"/>
    <col min="14340" max="14341" width="12.42578125" style="91" hidden="1"/>
    <col min="14342" max="14342" width="82" style="91" hidden="1"/>
    <col min="14343" max="14343" width="7.140625" style="91" hidden="1"/>
    <col min="14344" max="14344" width="16.5703125" style="91" hidden="1"/>
    <col min="14345" max="14345" width="11.42578125" style="91" hidden="1"/>
    <col min="14346" max="14346" width="12" style="91" hidden="1"/>
    <col min="14347" max="14347" width="10.85546875" style="91" hidden="1"/>
    <col min="14348" max="14348" width="17.7109375" style="91" hidden="1"/>
    <col min="14349" max="14349" width="0.140625" style="91" hidden="1"/>
    <col min="14350" max="14351" width="15.7109375" style="91" hidden="1"/>
    <col min="14352" max="14352" width="14.28515625" style="91" hidden="1"/>
    <col min="14353" max="14353" width="15.85546875" style="91" hidden="1"/>
    <col min="14354" max="14354" width="2" style="91" hidden="1"/>
    <col min="14355" max="14594" width="9.140625" style="91" hidden="1"/>
    <col min="14595" max="14595" width="2.42578125" style="91" hidden="1"/>
    <col min="14596" max="14597" width="12.42578125" style="91" hidden="1"/>
    <col min="14598" max="14598" width="82" style="91" hidden="1"/>
    <col min="14599" max="14599" width="7.140625" style="91" hidden="1"/>
    <col min="14600" max="14600" width="16.5703125" style="91" hidden="1"/>
    <col min="14601" max="14601" width="11.42578125" style="91" hidden="1"/>
    <col min="14602" max="14602" width="12" style="91" hidden="1"/>
    <col min="14603" max="14603" width="10.85546875" style="91" hidden="1"/>
    <col min="14604" max="14604" width="17.7109375" style="91" hidden="1"/>
    <col min="14605" max="14605" width="0.140625" style="91" hidden="1"/>
    <col min="14606" max="14607" width="15.7109375" style="91" hidden="1"/>
    <col min="14608" max="14608" width="14.28515625" style="91" hidden="1"/>
    <col min="14609" max="14609" width="15.85546875" style="91" hidden="1"/>
    <col min="14610" max="14610" width="2" style="91" hidden="1"/>
    <col min="14611" max="14850" width="9.140625" style="91" hidden="1"/>
    <col min="14851" max="14851" width="2.42578125" style="91" hidden="1"/>
    <col min="14852" max="14853" width="12.42578125" style="91" hidden="1"/>
    <col min="14854" max="14854" width="82" style="91" hidden="1"/>
    <col min="14855" max="14855" width="7.140625" style="91" hidden="1"/>
    <col min="14856" max="14856" width="16.5703125" style="91" hidden="1"/>
    <col min="14857" max="14857" width="11.42578125" style="91" hidden="1"/>
    <col min="14858" max="14858" width="12" style="91" hidden="1"/>
    <col min="14859" max="14859" width="10.85546875" style="91" hidden="1"/>
    <col min="14860" max="14860" width="17.7109375" style="91" hidden="1"/>
    <col min="14861" max="14861" width="0.140625" style="91" hidden="1"/>
    <col min="14862" max="14863" width="15.7109375" style="91" hidden="1"/>
    <col min="14864" max="14864" width="14.28515625" style="91" hidden="1"/>
    <col min="14865" max="14865" width="15.85546875" style="91" hidden="1"/>
    <col min="14866" max="14866" width="2" style="91" hidden="1"/>
    <col min="14867" max="15106" width="9.140625" style="91" hidden="1"/>
    <col min="15107" max="15107" width="2.42578125" style="91" hidden="1"/>
    <col min="15108" max="15109" width="12.42578125" style="91" hidden="1"/>
    <col min="15110" max="15110" width="82" style="91" hidden="1"/>
    <col min="15111" max="15111" width="7.140625" style="91" hidden="1"/>
    <col min="15112" max="15112" width="16.5703125" style="91" hidden="1"/>
    <col min="15113" max="15113" width="11.42578125" style="91" hidden="1"/>
    <col min="15114" max="15114" width="12" style="91" hidden="1"/>
    <col min="15115" max="15115" width="10.85546875" style="91" hidden="1"/>
    <col min="15116" max="15116" width="17.7109375" style="91" hidden="1"/>
    <col min="15117" max="15117" width="0.140625" style="91" hidden="1"/>
    <col min="15118" max="15119" width="15.7109375" style="91" hidden="1"/>
    <col min="15120" max="15120" width="14.28515625" style="91" hidden="1"/>
    <col min="15121" max="15121" width="15.85546875" style="91" hidden="1"/>
    <col min="15122" max="15122" width="2" style="91" hidden="1"/>
    <col min="15123" max="15362" width="9.140625" style="91" hidden="1"/>
    <col min="15363" max="15363" width="2.42578125" style="91" hidden="1"/>
    <col min="15364" max="15365" width="12.42578125" style="91" hidden="1"/>
    <col min="15366" max="15366" width="82" style="91" hidden="1"/>
    <col min="15367" max="15367" width="7.140625" style="91" hidden="1"/>
    <col min="15368" max="15368" width="16.5703125" style="91" hidden="1"/>
    <col min="15369" max="15369" width="11.42578125" style="91" hidden="1"/>
    <col min="15370" max="15370" width="12" style="91" hidden="1"/>
    <col min="15371" max="15371" width="10.85546875" style="91" hidden="1"/>
    <col min="15372" max="15372" width="17.7109375" style="91" hidden="1"/>
    <col min="15373" max="15373" width="0.140625" style="91" hidden="1"/>
    <col min="15374" max="15375" width="15.7109375" style="91" hidden="1"/>
    <col min="15376" max="15376" width="14.28515625" style="91" hidden="1"/>
    <col min="15377" max="15377" width="15.85546875" style="91" hidden="1"/>
    <col min="15378" max="15378" width="2" style="91" hidden="1"/>
    <col min="15379" max="15618" width="9.140625" style="91" hidden="1"/>
    <col min="15619" max="15619" width="2.42578125" style="91" hidden="1"/>
    <col min="15620" max="15621" width="12.42578125" style="91" hidden="1"/>
    <col min="15622" max="15622" width="82" style="91" hidden="1"/>
    <col min="15623" max="15623" width="7.140625" style="91" hidden="1"/>
    <col min="15624" max="15624" width="16.5703125" style="91" hidden="1"/>
    <col min="15625" max="15625" width="11.42578125" style="91" hidden="1"/>
    <col min="15626" max="15626" width="12" style="91" hidden="1"/>
    <col min="15627" max="15627" width="10.85546875" style="91" hidden="1"/>
    <col min="15628" max="15628" width="17.7109375" style="91" hidden="1"/>
    <col min="15629" max="15629" width="0.140625" style="91" hidden="1"/>
    <col min="15630" max="15631" width="15.7109375" style="91" hidden="1"/>
    <col min="15632" max="15632" width="14.28515625" style="91" hidden="1"/>
    <col min="15633" max="15633" width="15.85546875" style="91" hidden="1"/>
    <col min="15634" max="15634" width="2" style="91" hidden="1"/>
    <col min="15635" max="15874" width="9.140625" style="91" hidden="1"/>
    <col min="15875" max="15875" width="2.42578125" style="91" hidden="1"/>
    <col min="15876" max="15877" width="12.42578125" style="91" hidden="1"/>
    <col min="15878" max="15878" width="82" style="91" hidden="1"/>
    <col min="15879" max="15879" width="7.140625" style="91" hidden="1"/>
    <col min="15880" max="15880" width="16.5703125" style="91" hidden="1"/>
    <col min="15881" max="15881" width="11.42578125" style="91" hidden="1"/>
    <col min="15882" max="15882" width="12" style="91" hidden="1"/>
    <col min="15883" max="15883" width="10.85546875" style="91" hidden="1"/>
    <col min="15884" max="15884" width="17.7109375" style="91" hidden="1"/>
    <col min="15885" max="15885" width="0.140625" style="91" hidden="1"/>
    <col min="15886" max="15887" width="15.7109375" style="91" hidden="1"/>
    <col min="15888" max="15888" width="14.28515625" style="91" hidden="1"/>
    <col min="15889" max="15889" width="15.85546875" style="91" hidden="1"/>
    <col min="15890" max="15890" width="2" style="91" hidden="1"/>
    <col min="15891" max="16130" width="9.140625" style="91" hidden="1"/>
    <col min="16131" max="16131" width="2.42578125" style="91" hidden="1"/>
    <col min="16132" max="16133" width="12.42578125" style="91" hidden="1"/>
    <col min="16134" max="16134" width="82" style="91" hidden="1"/>
    <col min="16135" max="16135" width="7.140625" style="91" hidden="1"/>
    <col min="16136" max="16136" width="16.5703125" style="91" hidden="1"/>
    <col min="16137" max="16137" width="11.42578125" style="91" hidden="1"/>
    <col min="16138" max="16138" width="12" style="91" hidden="1"/>
    <col min="16139" max="16139" width="10.85546875" style="91" hidden="1"/>
    <col min="16140" max="16140" width="17.7109375" style="91" hidden="1"/>
    <col min="16141" max="16141" width="0.140625" style="91" hidden="1"/>
    <col min="16142" max="16143" width="15.7109375" style="91" hidden="1"/>
    <col min="16144" max="16144" width="14.28515625" style="91" hidden="1"/>
    <col min="16145" max="16145" width="15.85546875" style="91" hidden="1"/>
    <col min="16146" max="16146" width="2" style="91" hidden="1"/>
    <col min="16147" max="16384" width="9.140625" style="91" hidden="1"/>
  </cols>
  <sheetData>
    <row r="1" spans="1:35" ht="9.9499999999999993" customHeight="1" x14ac:dyDescent="0.25">
      <c r="A1" s="88"/>
      <c r="B1" s="89"/>
      <c r="C1" s="88"/>
      <c r="D1" s="90"/>
      <c r="E1" s="89"/>
      <c r="F1" s="138"/>
      <c r="G1" s="92"/>
      <c r="H1" s="88"/>
      <c r="I1" s="90"/>
      <c r="J1" s="89"/>
      <c r="K1" s="138"/>
      <c r="L1" s="92"/>
      <c r="M1" s="88"/>
      <c r="N1" s="90"/>
      <c r="O1" s="89"/>
      <c r="P1" s="138"/>
      <c r="Q1" s="92"/>
      <c r="R1" s="88"/>
    </row>
    <row r="2" spans="1:35" s="93" customFormat="1" ht="45" customHeight="1" x14ac:dyDescent="0.25">
      <c r="B2" s="314" t="s">
        <v>1045</v>
      </c>
      <c r="C2" s="315"/>
      <c r="D2" s="315"/>
      <c r="E2" s="315"/>
      <c r="F2" s="315"/>
      <c r="G2" s="315"/>
      <c r="H2" s="315"/>
      <c r="I2" s="315"/>
      <c r="J2" s="315"/>
      <c r="K2" s="315"/>
      <c r="L2" s="315"/>
      <c r="M2" s="315"/>
      <c r="N2" s="315"/>
      <c r="O2" s="315"/>
      <c r="P2" s="315"/>
      <c r="Q2" s="316"/>
    </row>
    <row r="3" spans="1:35" s="93" customFormat="1" ht="20.100000000000001" customHeight="1" x14ac:dyDescent="0.25">
      <c r="B3" s="317" t="s">
        <v>948</v>
      </c>
      <c r="C3" s="317"/>
      <c r="D3" s="317"/>
      <c r="E3" s="317"/>
      <c r="F3" s="317"/>
      <c r="G3" s="317"/>
      <c r="H3" s="317"/>
      <c r="I3" s="317"/>
      <c r="J3" s="317"/>
      <c r="K3" s="317"/>
      <c r="L3" s="317"/>
      <c r="M3" s="317"/>
      <c r="N3" s="317"/>
      <c r="O3" s="317"/>
      <c r="P3" s="317"/>
      <c r="Q3" s="317"/>
    </row>
    <row r="4" spans="1:35" s="93" customFormat="1" ht="15" customHeight="1" x14ac:dyDescent="0.25">
      <c r="B4" s="240" t="s">
        <v>949</v>
      </c>
      <c r="C4" s="44"/>
      <c r="D4" s="209"/>
      <c r="E4" s="209"/>
      <c r="F4" s="255"/>
      <c r="G4" s="255"/>
      <c r="H4" s="208"/>
      <c r="I4" s="208"/>
      <c r="J4" s="208"/>
      <c r="K4" s="208"/>
      <c r="L4" s="208"/>
      <c r="M4" s="255"/>
      <c r="N4" s="255"/>
      <c r="O4" s="255"/>
      <c r="P4" s="255"/>
      <c r="Q4" s="256"/>
    </row>
    <row r="5" spans="1:35" s="93" customFormat="1" ht="15" customHeight="1" x14ac:dyDescent="0.25">
      <c r="B5" s="241" t="s">
        <v>953</v>
      </c>
      <c r="C5" s="94"/>
      <c r="D5" s="210"/>
      <c r="E5" s="210"/>
      <c r="F5" s="246"/>
      <c r="G5" s="246"/>
      <c r="H5" s="205"/>
      <c r="I5" s="205"/>
      <c r="J5" s="205"/>
      <c r="K5" s="205"/>
      <c r="L5" s="205"/>
      <c r="M5" s="246"/>
      <c r="N5" s="246"/>
      <c r="O5" s="246"/>
      <c r="P5" s="246"/>
      <c r="Q5" s="248"/>
    </row>
    <row r="6" spans="1:35" s="93" customFormat="1" ht="15" customHeight="1" x14ac:dyDescent="0.25">
      <c r="B6" s="241" t="s">
        <v>954</v>
      </c>
      <c r="C6" s="94"/>
      <c r="D6" s="210"/>
      <c r="E6" s="210"/>
      <c r="F6" s="246"/>
      <c r="G6" s="246"/>
      <c r="H6" s="210"/>
      <c r="I6" s="210"/>
      <c r="J6" s="210"/>
      <c r="K6" s="210"/>
      <c r="L6" s="210"/>
      <c r="M6" s="246"/>
      <c r="N6" s="246"/>
      <c r="O6" s="246"/>
      <c r="P6" s="246"/>
      <c r="Q6" s="248"/>
    </row>
    <row r="7" spans="1:35" s="93" customFormat="1" ht="15" customHeight="1" x14ac:dyDescent="0.25">
      <c r="B7" s="241" t="s">
        <v>955</v>
      </c>
      <c r="C7" s="94"/>
      <c r="D7" s="205"/>
      <c r="E7" s="205"/>
      <c r="F7" s="246"/>
      <c r="G7" s="246"/>
      <c r="H7" s="205"/>
      <c r="I7" s="205"/>
      <c r="J7" s="210"/>
      <c r="K7" s="205"/>
      <c r="L7" s="205"/>
      <c r="M7" s="246"/>
      <c r="N7" s="246"/>
      <c r="O7" s="246"/>
      <c r="P7" s="246"/>
      <c r="Q7" s="248"/>
    </row>
    <row r="8" spans="1:35" s="93" customFormat="1" ht="15.75" customHeight="1" x14ac:dyDescent="0.25">
      <c r="B8" s="241" t="s">
        <v>957</v>
      </c>
      <c r="C8" s="94"/>
      <c r="D8" s="205"/>
      <c r="E8" s="205"/>
      <c r="F8" s="246"/>
      <c r="G8" s="246"/>
      <c r="H8" s="210"/>
      <c r="I8" s="210"/>
      <c r="J8" s="210"/>
      <c r="K8" s="250"/>
      <c r="L8" s="249"/>
      <c r="M8" s="249"/>
      <c r="N8" s="95"/>
      <c r="O8" s="246"/>
      <c r="P8" s="246"/>
      <c r="Q8" s="248"/>
    </row>
    <row r="9" spans="1:35" s="257" customFormat="1" ht="15" customHeight="1" x14ac:dyDescent="0.25">
      <c r="B9" s="318" t="s">
        <v>1045</v>
      </c>
      <c r="C9" s="319"/>
      <c r="D9" s="319"/>
      <c r="E9" s="319"/>
      <c r="F9" s="319"/>
      <c r="G9" s="319"/>
      <c r="H9" s="319"/>
      <c r="I9" s="319"/>
      <c r="J9" s="319"/>
      <c r="K9" s="319"/>
      <c r="L9" s="319"/>
      <c r="M9" s="319"/>
      <c r="N9" s="319"/>
      <c r="O9" s="319"/>
      <c r="P9" s="319"/>
      <c r="Q9" s="320"/>
    </row>
    <row r="10" spans="1:35" s="93" customFormat="1" ht="15" customHeight="1" x14ac:dyDescent="0.25">
      <c r="B10" s="321" t="s">
        <v>1046</v>
      </c>
      <c r="C10" s="323" t="s">
        <v>1047</v>
      </c>
      <c r="D10" s="324"/>
      <c r="E10" s="324"/>
      <c r="F10" s="324"/>
      <c r="G10" s="325"/>
      <c r="H10" s="326" t="s">
        <v>1048</v>
      </c>
      <c r="I10" s="324"/>
      <c r="J10" s="324"/>
      <c r="K10" s="324"/>
      <c r="L10" s="327"/>
      <c r="M10" s="323" t="s">
        <v>1049</v>
      </c>
      <c r="N10" s="324"/>
      <c r="O10" s="324"/>
      <c r="P10" s="324"/>
      <c r="Q10" s="324"/>
    </row>
    <row r="11" spans="1:35" s="147" customFormat="1" ht="30" customHeight="1" thickBot="1" x14ac:dyDescent="0.3">
      <c r="A11" s="139"/>
      <c r="B11" s="322"/>
      <c r="C11" s="140" t="s">
        <v>1028</v>
      </c>
      <c r="D11" s="141" t="s">
        <v>1050</v>
      </c>
      <c r="E11" s="142" t="s">
        <v>1051</v>
      </c>
      <c r="F11" s="143" t="s">
        <v>1052</v>
      </c>
      <c r="G11" s="144" t="s">
        <v>1053</v>
      </c>
      <c r="H11" s="140" t="s">
        <v>1029</v>
      </c>
      <c r="I11" s="141" t="s">
        <v>1050</v>
      </c>
      <c r="J11" s="142" t="s">
        <v>1051</v>
      </c>
      <c r="K11" s="143" t="s">
        <v>1052</v>
      </c>
      <c r="L11" s="144" t="s">
        <v>1053</v>
      </c>
      <c r="M11" s="140" t="s">
        <v>1030</v>
      </c>
      <c r="N11" s="141" t="s">
        <v>1050</v>
      </c>
      <c r="O11" s="142" t="s">
        <v>1051</v>
      </c>
      <c r="P11" s="143" t="s">
        <v>1052</v>
      </c>
      <c r="Q11" s="143" t="s">
        <v>1053</v>
      </c>
      <c r="R11" s="145"/>
      <c r="S11" s="146"/>
      <c r="T11" s="146"/>
      <c r="U11" s="146"/>
      <c r="V11" s="146"/>
      <c r="W11" s="146"/>
      <c r="X11" s="146"/>
      <c r="Y11" s="146"/>
      <c r="Z11" s="146"/>
      <c r="AA11" s="146"/>
      <c r="AB11" s="146"/>
      <c r="AC11" s="146"/>
      <c r="AD11" s="146"/>
      <c r="AE11" s="146"/>
      <c r="AF11" s="146"/>
      <c r="AG11" s="146"/>
      <c r="AH11" s="146"/>
      <c r="AI11" s="146"/>
    </row>
    <row r="12" spans="1:35" s="157" customFormat="1" ht="30" customHeight="1" x14ac:dyDescent="0.25">
      <c r="A12" s="148"/>
      <c r="B12" s="149" t="str">
        <f>Cotações!C11</f>
        <v>COT.01</v>
      </c>
      <c r="C12" s="150">
        <f>VLOOKUP(B12,Cotações!C:N,9,0)</f>
        <v>0</v>
      </c>
      <c r="D12" s="151">
        <v>0</v>
      </c>
      <c r="E12" s="152">
        <v>9999999999</v>
      </c>
      <c r="F12" s="153"/>
      <c r="G12" s="154">
        <v>0</v>
      </c>
      <c r="H12" s="155">
        <f>VLOOKUP(B12,Cotações!C:N,10,0)</f>
        <v>0</v>
      </c>
      <c r="I12" s="151">
        <v>0</v>
      </c>
      <c r="J12" s="152">
        <v>9999999999</v>
      </c>
      <c r="K12" s="153"/>
      <c r="L12" s="154">
        <v>0</v>
      </c>
      <c r="M12" s="150">
        <f>VLOOKUP(B12,Cotações!C:N,11,0)</f>
        <v>0</v>
      </c>
      <c r="N12" s="151">
        <v>0</v>
      </c>
      <c r="O12" s="152">
        <v>9999999999</v>
      </c>
      <c r="P12" s="153"/>
      <c r="Q12" s="156">
        <v>0</v>
      </c>
      <c r="R12" s="148"/>
    </row>
    <row r="13" spans="1:35" s="157" customFormat="1" ht="30" customHeight="1" x14ac:dyDescent="0.25">
      <c r="A13" s="148"/>
      <c r="B13" s="149" t="str">
        <f>Cotações!C12</f>
        <v>COT.02</v>
      </c>
      <c r="C13" s="150">
        <f>VLOOKUP(B13,Cotações!C:N,9,0)</f>
        <v>0</v>
      </c>
      <c r="D13" s="151">
        <v>0</v>
      </c>
      <c r="E13" s="152">
        <v>9999999999</v>
      </c>
      <c r="F13" s="158"/>
      <c r="G13" s="154">
        <v>0</v>
      </c>
      <c r="H13" s="155">
        <f>VLOOKUP(B13,Cotações!C:N,10,0)</f>
        <v>0</v>
      </c>
      <c r="I13" s="151">
        <v>0</v>
      </c>
      <c r="J13" s="152">
        <v>9999999999</v>
      </c>
      <c r="K13" s="159"/>
      <c r="L13" s="154">
        <v>0</v>
      </c>
      <c r="M13" s="150">
        <f>VLOOKUP(B13,Cotações!C:N,11,0)</f>
        <v>0</v>
      </c>
      <c r="N13" s="151">
        <v>0</v>
      </c>
      <c r="O13" s="152">
        <v>9999999999</v>
      </c>
      <c r="P13" s="158"/>
      <c r="Q13" s="156">
        <v>0</v>
      </c>
      <c r="R13" s="148"/>
    </row>
    <row r="14" spans="1:35" s="157" customFormat="1" ht="30" customHeight="1" x14ac:dyDescent="0.25">
      <c r="A14" s="148"/>
      <c r="B14" s="149" t="str">
        <f>Cotações!C13</f>
        <v>COT.03</v>
      </c>
      <c r="C14" s="150">
        <f>VLOOKUP(B14,Cotações!C:N,9,0)</f>
        <v>0</v>
      </c>
      <c r="D14" s="151">
        <v>0</v>
      </c>
      <c r="E14" s="152">
        <v>9999999999</v>
      </c>
      <c r="F14" s="158"/>
      <c r="G14" s="154">
        <v>0</v>
      </c>
      <c r="H14" s="155">
        <f>VLOOKUP(B14,Cotações!C:N,10,0)</f>
        <v>0</v>
      </c>
      <c r="I14" s="151">
        <v>0</v>
      </c>
      <c r="J14" s="152">
        <v>9999999999</v>
      </c>
      <c r="K14" s="159"/>
      <c r="L14" s="154">
        <v>0</v>
      </c>
      <c r="M14" s="150">
        <f>VLOOKUP(B14,Cotações!C:N,11,0)</f>
        <v>0</v>
      </c>
      <c r="N14" s="151">
        <v>0</v>
      </c>
      <c r="O14" s="152">
        <v>9999999999</v>
      </c>
      <c r="P14" s="159"/>
      <c r="Q14" s="156">
        <v>0</v>
      </c>
      <c r="R14" s="148"/>
    </row>
    <row r="15" spans="1:35" s="157" customFormat="1" ht="30" customHeight="1" x14ac:dyDescent="0.25">
      <c r="A15" s="148"/>
      <c r="B15" s="149" t="str">
        <f>Cotações!C14</f>
        <v>COT.04</v>
      </c>
      <c r="C15" s="150">
        <f>VLOOKUP(B15,Cotações!C:N,9,0)</f>
        <v>0</v>
      </c>
      <c r="D15" s="151">
        <v>0</v>
      </c>
      <c r="E15" s="152">
        <v>9999999999</v>
      </c>
      <c r="F15" s="158"/>
      <c r="G15" s="154">
        <v>0</v>
      </c>
      <c r="H15" s="155">
        <f>VLOOKUP(B15,Cotações!C:N,10,0)</f>
        <v>0</v>
      </c>
      <c r="I15" s="151">
        <v>0</v>
      </c>
      <c r="J15" s="152">
        <v>9999999999</v>
      </c>
      <c r="K15" s="159"/>
      <c r="L15" s="154">
        <v>0</v>
      </c>
      <c r="M15" s="150">
        <f>VLOOKUP(B15,Cotações!C:N,11,0)</f>
        <v>0</v>
      </c>
      <c r="N15" s="151">
        <v>0</v>
      </c>
      <c r="O15" s="152">
        <v>9999999999</v>
      </c>
      <c r="P15" s="158"/>
      <c r="Q15" s="156">
        <v>0</v>
      </c>
      <c r="R15" s="148"/>
    </row>
    <row r="16" spans="1:35" s="157" customFormat="1" ht="30" customHeight="1" x14ac:dyDescent="0.25">
      <c r="A16" s="148"/>
      <c r="B16" s="149" t="str">
        <f>Cotações!C15</f>
        <v>COT.05</v>
      </c>
      <c r="C16" s="150">
        <f>VLOOKUP(B16,Cotações!C:N,9,0)</f>
        <v>0</v>
      </c>
      <c r="D16" s="151">
        <v>0</v>
      </c>
      <c r="E16" s="152">
        <v>9999999999</v>
      </c>
      <c r="F16" s="159"/>
      <c r="G16" s="154">
        <v>0</v>
      </c>
      <c r="H16" s="155">
        <f>VLOOKUP(B16,Cotações!C:N,10,0)</f>
        <v>0</v>
      </c>
      <c r="I16" s="151">
        <v>0</v>
      </c>
      <c r="J16" s="152">
        <v>9999999999</v>
      </c>
      <c r="K16" s="159"/>
      <c r="L16" s="154">
        <v>0</v>
      </c>
      <c r="M16" s="150">
        <f>VLOOKUP(B16,Cotações!C:N,11,0)</f>
        <v>0</v>
      </c>
      <c r="N16" s="151">
        <v>0</v>
      </c>
      <c r="O16" s="152">
        <v>9999999999</v>
      </c>
      <c r="P16" s="159"/>
      <c r="Q16" s="156">
        <v>0</v>
      </c>
      <c r="R16" s="148"/>
    </row>
    <row r="17" spans="1:18" s="157" customFormat="1" ht="30" customHeight="1" x14ac:dyDescent="0.25">
      <c r="A17" s="148"/>
      <c r="B17" s="149" t="str">
        <f>Cotações!C16</f>
        <v>COT.06</v>
      </c>
      <c r="C17" s="150">
        <f>VLOOKUP(B17,Cotações!C:N,9,0)</f>
        <v>0</v>
      </c>
      <c r="D17" s="151">
        <v>0</v>
      </c>
      <c r="E17" s="152">
        <v>9999999999</v>
      </c>
      <c r="F17" s="159"/>
      <c r="G17" s="154">
        <v>0</v>
      </c>
      <c r="H17" s="155">
        <f>VLOOKUP(B17,Cotações!C:N,10,0)</f>
        <v>0</v>
      </c>
      <c r="I17" s="151">
        <v>0</v>
      </c>
      <c r="J17" s="152">
        <v>9999999999</v>
      </c>
      <c r="K17" s="159"/>
      <c r="L17" s="154">
        <v>0</v>
      </c>
      <c r="M17" s="150">
        <f>VLOOKUP(B17,Cotações!C:N,11,0)</f>
        <v>0</v>
      </c>
      <c r="N17" s="151">
        <v>0</v>
      </c>
      <c r="O17" s="152">
        <v>9999999999</v>
      </c>
      <c r="P17" s="158"/>
      <c r="Q17" s="156">
        <v>0</v>
      </c>
      <c r="R17" s="148"/>
    </row>
    <row r="18" spans="1:18" s="157" customFormat="1" ht="30" customHeight="1" x14ac:dyDescent="0.25">
      <c r="A18" s="148"/>
      <c r="B18" s="149" t="str">
        <f>Cotações!C17</f>
        <v>COT.07</v>
      </c>
      <c r="C18" s="150">
        <f>VLOOKUP(B18,Cotações!C:N,9,0)</f>
        <v>0</v>
      </c>
      <c r="D18" s="151">
        <v>0</v>
      </c>
      <c r="E18" s="152">
        <v>9999999999</v>
      </c>
      <c r="F18" s="159"/>
      <c r="G18" s="154">
        <v>0</v>
      </c>
      <c r="H18" s="155">
        <f>VLOOKUP(B18,Cotações!C:N,10,0)</f>
        <v>0</v>
      </c>
      <c r="I18" s="151">
        <v>0</v>
      </c>
      <c r="J18" s="152">
        <v>9999999999</v>
      </c>
      <c r="K18" s="159"/>
      <c r="L18" s="154">
        <v>0</v>
      </c>
      <c r="M18" s="150">
        <f>VLOOKUP(B18,Cotações!C:N,11,0)</f>
        <v>0</v>
      </c>
      <c r="N18" s="151">
        <v>0</v>
      </c>
      <c r="O18" s="152">
        <v>9999999999</v>
      </c>
      <c r="P18" s="158"/>
      <c r="Q18" s="156">
        <v>0</v>
      </c>
      <c r="R18" s="148"/>
    </row>
    <row r="19" spans="1:18" s="157" customFormat="1" ht="30" customHeight="1" x14ac:dyDescent="0.25">
      <c r="A19" s="148"/>
      <c r="B19" s="149" t="str">
        <f>Cotações!C18</f>
        <v>COT.08</v>
      </c>
      <c r="C19" s="150">
        <f>VLOOKUP(B19,Cotações!C:N,9,0)</f>
        <v>0</v>
      </c>
      <c r="D19" s="151">
        <v>0</v>
      </c>
      <c r="E19" s="152">
        <v>9999999999</v>
      </c>
      <c r="F19" s="159"/>
      <c r="G19" s="154">
        <v>0</v>
      </c>
      <c r="H19" s="155">
        <f>VLOOKUP(B19,Cotações!C:N,10,0)</f>
        <v>0</v>
      </c>
      <c r="I19" s="151">
        <v>0</v>
      </c>
      <c r="J19" s="152">
        <v>9999999999</v>
      </c>
      <c r="K19" s="159"/>
      <c r="L19" s="154">
        <v>0</v>
      </c>
      <c r="M19" s="150">
        <f>VLOOKUP(B19,Cotações!C:N,11,0)</f>
        <v>0</v>
      </c>
      <c r="N19" s="151">
        <v>0</v>
      </c>
      <c r="O19" s="152">
        <v>9999999999</v>
      </c>
      <c r="P19" s="158"/>
      <c r="Q19" s="156">
        <v>0</v>
      </c>
      <c r="R19" s="148"/>
    </row>
    <row r="20" spans="1:18" s="157" customFormat="1" ht="30" customHeight="1" x14ac:dyDescent="0.25">
      <c r="A20" s="148"/>
      <c r="B20" s="149" t="str">
        <f>Cotações!C19</f>
        <v>COT.09</v>
      </c>
      <c r="C20" s="150">
        <f>VLOOKUP(B20,Cotações!C:N,9,0)</f>
        <v>0</v>
      </c>
      <c r="D20" s="151">
        <v>0</v>
      </c>
      <c r="E20" s="152">
        <v>9999999999</v>
      </c>
      <c r="F20" s="159"/>
      <c r="G20" s="154">
        <v>0</v>
      </c>
      <c r="H20" s="155">
        <f>VLOOKUP(B20,Cotações!C:N,10,0)</f>
        <v>0</v>
      </c>
      <c r="I20" s="151">
        <v>0</v>
      </c>
      <c r="J20" s="152">
        <v>9999999999</v>
      </c>
      <c r="K20" s="159"/>
      <c r="L20" s="154">
        <v>0</v>
      </c>
      <c r="M20" s="150">
        <f>VLOOKUP(B20,Cotações!C:N,11,0)</f>
        <v>0</v>
      </c>
      <c r="N20" s="151">
        <v>0</v>
      </c>
      <c r="O20" s="152">
        <v>9999999999</v>
      </c>
      <c r="P20" s="158"/>
      <c r="Q20" s="156">
        <v>0</v>
      </c>
      <c r="R20" s="148"/>
    </row>
    <row r="21" spans="1:18" s="157" customFormat="1" ht="30" customHeight="1" x14ac:dyDescent="0.25">
      <c r="A21" s="148"/>
      <c r="B21" s="149" t="str">
        <f>Cotações!C20</f>
        <v>COT.10</v>
      </c>
      <c r="C21" s="150">
        <f>VLOOKUP(B21,Cotações!C:N,9,0)</f>
        <v>0</v>
      </c>
      <c r="D21" s="151">
        <v>0</v>
      </c>
      <c r="E21" s="152">
        <v>9999999999</v>
      </c>
      <c r="F21" s="159"/>
      <c r="G21" s="154">
        <v>0</v>
      </c>
      <c r="H21" s="155">
        <f>VLOOKUP(B21,Cotações!C:N,10,0)</f>
        <v>0</v>
      </c>
      <c r="I21" s="151">
        <v>0</v>
      </c>
      <c r="J21" s="152">
        <v>9999999999</v>
      </c>
      <c r="K21" s="159"/>
      <c r="L21" s="154">
        <v>0</v>
      </c>
      <c r="M21" s="150">
        <f>VLOOKUP(B21,Cotações!C:N,11,0)</f>
        <v>0</v>
      </c>
      <c r="N21" s="151">
        <v>0</v>
      </c>
      <c r="O21" s="152">
        <v>9999999999</v>
      </c>
      <c r="P21" s="159"/>
      <c r="Q21" s="156">
        <v>0</v>
      </c>
      <c r="R21" s="148"/>
    </row>
    <row r="22" spans="1:18" s="157" customFormat="1" ht="30" customHeight="1" x14ac:dyDescent="0.25">
      <c r="A22" s="148"/>
      <c r="B22" s="149" t="str">
        <f>Cotações!C21</f>
        <v>COT.11</v>
      </c>
      <c r="C22" s="150">
        <f>VLOOKUP(B22,Cotações!C:N,9,0)</f>
        <v>0</v>
      </c>
      <c r="D22" s="151">
        <v>0</v>
      </c>
      <c r="E22" s="152">
        <v>9999999999</v>
      </c>
      <c r="F22" s="159"/>
      <c r="G22" s="154">
        <v>0</v>
      </c>
      <c r="H22" s="155">
        <f>VLOOKUP(B22,Cotações!C:N,10,0)</f>
        <v>0</v>
      </c>
      <c r="I22" s="151">
        <v>0</v>
      </c>
      <c r="J22" s="152">
        <v>9999999999</v>
      </c>
      <c r="K22" s="159"/>
      <c r="L22" s="154">
        <v>0</v>
      </c>
      <c r="M22" s="150">
        <f>VLOOKUP(B22,Cotações!C:N,11,0)</f>
        <v>0</v>
      </c>
      <c r="N22" s="151">
        <v>0</v>
      </c>
      <c r="O22" s="152">
        <v>9999999999</v>
      </c>
      <c r="P22" s="158"/>
      <c r="Q22" s="156">
        <v>0</v>
      </c>
      <c r="R22" s="148"/>
    </row>
    <row r="23" spans="1:18" s="157" customFormat="1" ht="30" customHeight="1" x14ac:dyDescent="0.25">
      <c r="A23" s="148"/>
      <c r="B23" s="149" t="str">
        <f>Cotações!C22</f>
        <v>COT.12</v>
      </c>
      <c r="C23" s="150">
        <f>VLOOKUP(B23,Cotações!C:N,9,0)</f>
        <v>0</v>
      </c>
      <c r="D23" s="151">
        <v>0</v>
      </c>
      <c r="E23" s="152">
        <v>9999999999</v>
      </c>
      <c r="F23" s="159"/>
      <c r="G23" s="154">
        <v>0</v>
      </c>
      <c r="H23" s="155">
        <f>VLOOKUP(B23,Cotações!C:N,10,0)</f>
        <v>0</v>
      </c>
      <c r="I23" s="151">
        <v>0</v>
      </c>
      <c r="J23" s="152">
        <v>9999999999</v>
      </c>
      <c r="K23" s="159"/>
      <c r="L23" s="154">
        <v>0</v>
      </c>
      <c r="M23" s="150">
        <f>VLOOKUP(B23,Cotações!C:N,11,0)</f>
        <v>0</v>
      </c>
      <c r="N23" s="151">
        <v>0</v>
      </c>
      <c r="O23" s="152">
        <v>9999999999</v>
      </c>
      <c r="P23" s="159"/>
      <c r="Q23" s="156">
        <v>0</v>
      </c>
      <c r="R23" s="148"/>
    </row>
    <row r="24" spans="1:18" s="157" customFormat="1" ht="30" customHeight="1" x14ac:dyDescent="0.25">
      <c r="A24" s="148"/>
      <c r="B24" s="149" t="str">
        <f>Cotações!C23</f>
        <v>COT.N</v>
      </c>
      <c r="C24" s="150">
        <f>VLOOKUP(B24,Cotações!C:N,9,0)</f>
        <v>0</v>
      </c>
      <c r="D24" s="151">
        <v>0</v>
      </c>
      <c r="E24" s="152">
        <v>9999999999</v>
      </c>
      <c r="F24" s="158"/>
      <c r="G24" s="154">
        <v>0</v>
      </c>
      <c r="H24" s="155">
        <f>VLOOKUP(B24,Cotações!C:N,10,0)</f>
        <v>0</v>
      </c>
      <c r="I24" s="151">
        <v>0</v>
      </c>
      <c r="J24" s="152">
        <v>9999999999</v>
      </c>
      <c r="K24" s="159"/>
      <c r="L24" s="154">
        <v>0</v>
      </c>
      <c r="M24" s="150">
        <f>VLOOKUP(B24,Cotações!C:N,11,0)</f>
        <v>0</v>
      </c>
      <c r="N24" s="151">
        <v>0</v>
      </c>
      <c r="O24" s="152">
        <v>9999999999</v>
      </c>
      <c r="P24" s="158"/>
      <c r="Q24" s="156">
        <v>0</v>
      </c>
      <c r="R24" s="148"/>
    </row>
    <row r="25" spans="1:18" ht="15" customHeight="1" x14ac:dyDescent="0.25">
      <c r="A25" s="88"/>
      <c r="B25" s="89"/>
      <c r="C25" s="88"/>
      <c r="D25" s="90"/>
      <c r="E25" s="89"/>
      <c r="F25" s="138"/>
      <c r="G25" s="92"/>
      <c r="H25" s="88"/>
      <c r="I25" s="90"/>
      <c r="J25" s="89"/>
      <c r="K25" s="138"/>
      <c r="L25" s="92"/>
      <c r="M25" s="88"/>
      <c r="N25" s="90"/>
      <c r="O25" s="89"/>
      <c r="P25" s="138"/>
      <c r="Q25" s="92"/>
      <c r="R25" s="88"/>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formula1>13</formula1>
      <formula2>14</formula2>
    </dataValidation>
    <dataValidation type="date" operator="greaterThan" allowBlank="1" showInputMessage="1" showErrorMessage="1" errorTitle="Data inválida" error="Informa a data no formato 00/00/0000" sqref="G12:G24 Q12:Q24 L12:L24">
      <formula1>DATE(2000,1,1)</formula1>
    </dataValidation>
    <dataValidation type="textLength" operator="equal" allowBlank="1" showInputMessage="1" showErrorMessage="1" errorTitle="Número Inválido" error="Informe onúmero composto somente por números incluindo o DDD com 10 dígitos." sqref="E12:E24 J12:J24 O12:O24">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6"/>
  <sheetViews>
    <sheetView showGridLines="0" zoomScale="80" zoomScaleNormal="80" zoomScaleSheetLayoutView="80" zoomScalePageLayoutView="80" workbookViewId="0">
      <selection activeCell="B42" sqref="B42"/>
    </sheetView>
  </sheetViews>
  <sheetFormatPr defaultColWidth="0" defaultRowHeight="15" customHeight="1" x14ac:dyDescent="0.25"/>
  <cols>
    <col min="1" max="1" width="1.7109375" style="166" customWidth="1"/>
    <col min="2" max="2" width="6.7109375" style="164" customWidth="1"/>
    <col min="3" max="3" width="50.7109375" style="164" customWidth="1"/>
    <col min="4" max="4" width="30.7109375" style="164" customWidth="1"/>
    <col min="5" max="7" width="15.7109375" style="164" customWidth="1"/>
    <col min="8" max="8" width="1.7109375" style="165" customWidth="1"/>
    <col min="9" max="16384" width="9.140625" style="166" hidden="1"/>
  </cols>
  <sheetData>
    <row r="1" spans="2:8" ht="9.9499999999999993" customHeight="1" x14ac:dyDescent="0.25"/>
    <row r="2" spans="2:8" s="167" customFormat="1" ht="45" customHeight="1" x14ac:dyDescent="0.25">
      <c r="B2" s="334" t="s">
        <v>1054</v>
      </c>
      <c r="C2" s="334"/>
      <c r="D2" s="334"/>
      <c r="E2" s="334"/>
      <c r="F2" s="334"/>
      <c r="G2" s="334"/>
    </row>
    <row r="3" spans="2:8" s="167" customFormat="1" ht="20.100000000000001" customHeight="1" x14ac:dyDescent="0.25">
      <c r="B3" s="335" t="s">
        <v>948</v>
      </c>
      <c r="C3" s="335"/>
      <c r="D3" s="335"/>
      <c r="E3" s="335"/>
      <c r="F3" s="335"/>
      <c r="G3" s="335"/>
      <c r="H3" s="168"/>
    </row>
    <row r="4" spans="2:8" s="169" customFormat="1" ht="15" customHeight="1" x14ac:dyDescent="0.25">
      <c r="B4" s="336" t="s">
        <v>949</v>
      </c>
      <c r="C4" s="337"/>
      <c r="D4" s="337"/>
      <c r="E4" s="337"/>
      <c r="F4" s="337"/>
      <c r="G4" s="338"/>
    </row>
    <row r="5" spans="2:8" s="169" customFormat="1" ht="15" customHeight="1" x14ac:dyDescent="0.25">
      <c r="B5" s="339" t="s">
        <v>953</v>
      </c>
      <c r="C5" s="340"/>
      <c r="D5" s="340"/>
      <c r="E5" s="340"/>
      <c r="F5" s="340"/>
      <c r="G5" s="341"/>
    </row>
    <row r="6" spans="2:8" s="169" customFormat="1" ht="15" customHeight="1" x14ac:dyDescent="0.25">
      <c r="B6" s="339" t="s">
        <v>954</v>
      </c>
      <c r="C6" s="340"/>
      <c r="D6" s="340"/>
      <c r="E6" s="340"/>
      <c r="F6" s="340"/>
      <c r="G6" s="341"/>
    </row>
    <row r="7" spans="2:8" s="169" customFormat="1" ht="15" customHeight="1" x14ac:dyDescent="0.25">
      <c r="B7" s="342" t="s">
        <v>955</v>
      </c>
      <c r="C7" s="343"/>
      <c r="D7" s="343"/>
      <c r="E7" s="343"/>
      <c r="F7" s="343"/>
      <c r="G7" s="344"/>
    </row>
    <row r="8" spans="2:8" s="169" customFormat="1" ht="15" customHeight="1" x14ac:dyDescent="0.25">
      <c r="B8" s="328" t="s">
        <v>957</v>
      </c>
      <c r="C8" s="329"/>
      <c r="D8" s="329"/>
      <c r="E8" s="329"/>
      <c r="F8" s="329"/>
      <c r="G8" s="330"/>
    </row>
    <row r="9" spans="2:8" ht="15" customHeight="1" x14ac:dyDescent="0.25">
      <c r="B9" s="331" t="s">
        <v>1055</v>
      </c>
      <c r="C9" s="331"/>
      <c r="D9" s="331"/>
      <c r="E9" s="331"/>
      <c r="F9" s="331"/>
      <c r="G9" s="331"/>
    </row>
    <row r="10" spans="2:8" s="174" customFormat="1" ht="30" customHeight="1" thickBot="1" x14ac:dyDescent="0.3">
      <c r="B10" s="170" t="s">
        <v>958</v>
      </c>
      <c r="C10" s="170" t="s">
        <v>1056</v>
      </c>
      <c r="D10" s="171" t="s">
        <v>1057</v>
      </c>
      <c r="E10" s="172" t="s">
        <v>1058</v>
      </c>
      <c r="F10" s="173" t="s">
        <v>1059</v>
      </c>
      <c r="G10" s="173" t="s">
        <v>1060</v>
      </c>
      <c r="H10" s="165"/>
    </row>
    <row r="11" spans="2:8" s="182" customFormat="1" ht="15" customHeight="1" x14ac:dyDescent="0.2">
      <c r="B11" s="175">
        <v>1</v>
      </c>
      <c r="C11" s="176"/>
      <c r="D11" s="177"/>
      <c r="E11" s="178"/>
      <c r="F11" s="179"/>
      <c r="G11" s="180" t="str">
        <f>IF(E11*F11=0,"",E11*F11)</f>
        <v/>
      </c>
      <c r="H11" s="181"/>
    </row>
    <row r="12" spans="2:8" s="182" customFormat="1" ht="15" customHeight="1" x14ac:dyDescent="0.2">
      <c r="B12" s="183">
        <v>2</v>
      </c>
      <c r="C12" s="184"/>
      <c r="D12" s="185"/>
      <c r="E12" s="186"/>
      <c r="F12" s="187"/>
      <c r="G12" s="188" t="str">
        <f>IF(E12*F12=0,"",E12*F12)</f>
        <v/>
      </c>
      <c r="H12" s="181"/>
    </row>
    <row r="13" spans="2:8" s="182" customFormat="1" ht="15" customHeight="1" x14ac:dyDescent="0.2">
      <c r="B13" s="183">
        <v>3</v>
      </c>
      <c r="C13" s="184"/>
      <c r="D13" s="185"/>
      <c r="E13" s="186"/>
      <c r="F13" s="187"/>
      <c r="G13" s="188" t="str">
        <f t="shared" ref="G13:G40" si="0">IF(E13*F13=0,"",E13*F13)</f>
        <v/>
      </c>
      <c r="H13" s="181"/>
    </row>
    <row r="14" spans="2:8" s="182" customFormat="1" ht="15" customHeight="1" x14ac:dyDescent="0.2">
      <c r="B14" s="183">
        <v>4</v>
      </c>
      <c r="C14" s="184"/>
      <c r="D14" s="185"/>
      <c r="E14" s="186"/>
      <c r="F14" s="187"/>
      <c r="G14" s="188" t="str">
        <f t="shared" si="0"/>
        <v/>
      </c>
      <c r="H14" s="181"/>
    </row>
    <row r="15" spans="2:8" s="182" customFormat="1" ht="15" customHeight="1" x14ac:dyDescent="0.2">
      <c r="B15" s="183">
        <v>5</v>
      </c>
      <c r="C15" s="184"/>
      <c r="D15" s="185"/>
      <c r="E15" s="186"/>
      <c r="F15" s="187"/>
      <c r="G15" s="188" t="str">
        <f t="shared" si="0"/>
        <v/>
      </c>
      <c r="H15" s="181"/>
    </row>
    <row r="16" spans="2:8" s="182" customFormat="1" ht="15" customHeight="1" x14ac:dyDescent="0.2">
      <c r="B16" s="183">
        <v>6</v>
      </c>
      <c r="C16" s="184"/>
      <c r="D16" s="185"/>
      <c r="E16" s="186"/>
      <c r="F16" s="187"/>
      <c r="G16" s="188" t="str">
        <f t="shared" si="0"/>
        <v/>
      </c>
      <c r="H16" s="181"/>
    </row>
    <row r="17" spans="2:8" s="182" customFormat="1" ht="15" customHeight="1" x14ac:dyDescent="0.2">
      <c r="B17" s="183">
        <v>7</v>
      </c>
      <c r="C17" s="184"/>
      <c r="D17" s="185"/>
      <c r="E17" s="186"/>
      <c r="F17" s="187"/>
      <c r="G17" s="188" t="str">
        <f t="shared" si="0"/>
        <v/>
      </c>
      <c r="H17" s="181"/>
    </row>
    <row r="18" spans="2:8" s="182" customFormat="1" ht="15" customHeight="1" x14ac:dyDescent="0.2">
      <c r="B18" s="183">
        <v>8</v>
      </c>
      <c r="C18" s="184"/>
      <c r="D18" s="185"/>
      <c r="E18" s="186"/>
      <c r="F18" s="187"/>
      <c r="G18" s="188" t="str">
        <f t="shared" si="0"/>
        <v/>
      </c>
      <c r="H18" s="181"/>
    </row>
    <row r="19" spans="2:8" s="182" customFormat="1" ht="15" customHeight="1" x14ac:dyDescent="0.2">
      <c r="B19" s="183">
        <v>9</v>
      </c>
      <c r="C19" s="184"/>
      <c r="D19" s="185"/>
      <c r="E19" s="186"/>
      <c r="F19" s="187"/>
      <c r="G19" s="188" t="str">
        <f t="shared" si="0"/>
        <v/>
      </c>
      <c r="H19" s="181"/>
    </row>
    <row r="20" spans="2:8" s="182" customFormat="1" ht="15" customHeight="1" x14ac:dyDescent="0.2">
      <c r="B20" s="183">
        <v>10</v>
      </c>
      <c r="C20" s="184"/>
      <c r="D20" s="185"/>
      <c r="E20" s="186"/>
      <c r="F20" s="187"/>
      <c r="G20" s="188" t="str">
        <f t="shared" si="0"/>
        <v/>
      </c>
      <c r="H20" s="181"/>
    </row>
    <row r="21" spans="2:8" s="182" customFormat="1" ht="15" customHeight="1" x14ac:dyDescent="0.2">
      <c r="B21" s="183">
        <v>11</v>
      </c>
      <c r="C21" s="184"/>
      <c r="D21" s="185"/>
      <c r="E21" s="186"/>
      <c r="F21" s="187"/>
      <c r="G21" s="188" t="str">
        <f t="shared" si="0"/>
        <v/>
      </c>
      <c r="H21" s="181"/>
    </row>
    <row r="22" spans="2:8" s="182" customFormat="1" ht="15" customHeight="1" x14ac:dyDescent="0.2">
      <c r="B22" s="183">
        <v>12</v>
      </c>
      <c r="C22" s="184"/>
      <c r="D22" s="185"/>
      <c r="E22" s="186"/>
      <c r="F22" s="187"/>
      <c r="G22" s="188" t="str">
        <f t="shared" si="0"/>
        <v/>
      </c>
      <c r="H22" s="181"/>
    </row>
    <row r="23" spans="2:8" s="182" customFormat="1" ht="15" customHeight="1" x14ac:dyDescent="0.2">
      <c r="B23" s="183">
        <v>13</v>
      </c>
      <c r="C23" s="184"/>
      <c r="D23" s="185"/>
      <c r="E23" s="186"/>
      <c r="F23" s="187"/>
      <c r="G23" s="188" t="str">
        <f t="shared" si="0"/>
        <v/>
      </c>
      <c r="H23" s="181"/>
    </row>
    <row r="24" spans="2:8" s="182" customFormat="1" ht="15" customHeight="1" x14ac:dyDescent="0.2">
      <c r="B24" s="183">
        <v>14</v>
      </c>
      <c r="C24" s="184"/>
      <c r="D24" s="185"/>
      <c r="E24" s="186"/>
      <c r="F24" s="187"/>
      <c r="G24" s="188" t="str">
        <f t="shared" si="0"/>
        <v/>
      </c>
      <c r="H24" s="181"/>
    </row>
    <row r="25" spans="2:8" s="182" customFormat="1" ht="15" customHeight="1" x14ac:dyDescent="0.2">
      <c r="B25" s="183">
        <v>15</v>
      </c>
      <c r="C25" s="184"/>
      <c r="D25" s="185"/>
      <c r="E25" s="186"/>
      <c r="F25" s="187"/>
      <c r="G25" s="188" t="str">
        <f t="shared" si="0"/>
        <v/>
      </c>
      <c r="H25" s="181"/>
    </row>
    <row r="26" spans="2:8" s="182" customFormat="1" ht="15" customHeight="1" x14ac:dyDescent="0.2">
      <c r="B26" s="183">
        <v>16</v>
      </c>
      <c r="C26" s="184"/>
      <c r="D26" s="185"/>
      <c r="E26" s="186"/>
      <c r="F26" s="187"/>
      <c r="G26" s="188" t="str">
        <f t="shared" si="0"/>
        <v/>
      </c>
      <c r="H26" s="181"/>
    </row>
    <row r="27" spans="2:8" s="182" customFormat="1" ht="15" customHeight="1" x14ac:dyDescent="0.2">
      <c r="B27" s="183">
        <v>17</v>
      </c>
      <c r="C27" s="184"/>
      <c r="D27" s="185"/>
      <c r="E27" s="186"/>
      <c r="F27" s="187"/>
      <c r="G27" s="188" t="str">
        <f t="shared" si="0"/>
        <v/>
      </c>
      <c r="H27" s="181"/>
    </row>
    <row r="28" spans="2:8" s="182" customFormat="1" ht="15" customHeight="1" x14ac:dyDescent="0.2">
      <c r="B28" s="183">
        <v>18</v>
      </c>
      <c r="C28" s="184"/>
      <c r="D28" s="185"/>
      <c r="E28" s="186"/>
      <c r="F28" s="187"/>
      <c r="G28" s="188" t="str">
        <f t="shared" si="0"/>
        <v/>
      </c>
      <c r="H28" s="181"/>
    </row>
    <row r="29" spans="2:8" s="182" customFormat="1" ht="15" customHeight="1" x14ac:dyDescent="0.2">
      <c r="B29" s="183">
        <v>19</v>
      </c>
      <c r="C29" s="184"/>
      <c r="D29" s="185"/>
      <c r="E29" s="186"/>
      <c r="F29" s="187"/>
      <c r="G29" s="188" t="str">
        <f t="shared" si="0"/>
        <v/>
      </c>
      <c r="H29" s="181"/>
    </row>
    <row r="30" spans="2:8" s="182" customFormat="1" ht="15" customHeight="1" x14ac:dyDescent="0.2">
      <c r="B30" s="183">
        <v>20</v>
      </c>
      <c r="C30" s="184"/>
      <c r="D30" s="185"/>
      <c r="E30" s="186"/>
      <c r="F30" s="187"/>
      <c r="G30" s="188" t="str">
        <f t="shared" si="0"/>
        <v/>
      </c>
      <c r="H30" s="181"/>
    </row>
    <row r="31" spans="2:8" s="182" customFormat="1" ht="15" customHeight="1" x14ac:dyDescent="0.2">
      <c r="B31" s="183">
        <v>21</v>
      </c>
      <c r="C31" s="184"/>
      <c r="D31" s="185"/>
      <c r="E31" s="186"/>
      <c r="F31" s="187"/>
      <c r="G31" s="188" t="str">
        <f t="shared" si="0"/>
        <v/>
      </c>
      <c r="H31" s="181"/>
    </row>
    <row r="32" spans="2:8" s="182" customFormat="1" ht="15" customHeight="1" x14ac:dyDescent="0.2">
      <c r="B32" s="183">
        <v>22</v>
      </c>
      <c r="C32" s="184"/>
      <c r="D32" s="185"/>
      <c r="E32" s="186"/>
      <c r="F32" s="187"/>
      <c r="G32" s="188" t="str">
        <f t="shared" si="0"/>
        <v/>
      </c>
      <c r="H32" s="181"/>
    </row>
    <row r="33" spans="2:8" s="182" customFormat="1" ht="15" customHeight="1" x14ac:dyDescent="0.2">
      <c r="B33" s="183">
        <v>23</v>
      </c>
      <c r="C33" s="184"/>
      <c r="D33" s="185"/>
      <c r="E33" s="186"/>
      <c r="F33" s="187"/>
      <c r="G33" s="188" t="str">
        <f t="shared" si="0"/>
        <v/>
      </c>
      <c r="H33" s="181"/>
    </row>
    <row r="34" spans="2:8" s="182" customFormat="1" ht="15" customHeight="1" x14ac:dyDescent="0.2">
      <c r="B34" s="183">
        <v>24</v>
      </c>
      <c r="C34" s="184"/>
      <c r="D34" s="185"/>
      <c r="E34" s="186"/>
      <c r="F34" s="187"/>
      <c r="G34" s="188" t="str">
        <f t="shared" si="0"/>
        <v/>
      </c>
      <c r="H34" s="181"/>
    </row>
    <row r="35" spans="2:8" s="182" customFormat="1" ht="15" customHeight="1" x14ac:dyDescent="0.2">
      <c r="B35" s="183">
        <v>25</v>
      </c>
      <c r="C35" s="184"/>
      <c r="D35" s="185"/>
      <c r="E35" s="186"/>
      <c r="F35" s="187"/>
      <c r="G35" s="188" t="str">
        <f t="shared" si="0"/>
        <v/>
      </c>
      <c r="H35" s="181"/>
    </row>
    <row r="36" spans="2:8" s="182" customFormat="1" ht="15" customHeight="1" x14ac:dyDescent="0.2">
      <c r="B36" s="183">
        <v>26</v>
      </c>
      <c r="C36" s="184"/>
      <c r="D36" s="185"/>
      <c r="E36" s="186"/>
      <c r="F36" s="187"/>
      <c r="G36" s="188" t="str">
        <f t="shared" si="0"/>
        <v/>
      </c>
      <c r="H36" s="181"/>
    </row>
    <row r="37" spans="2:8" s="182" customFormat="1" ht="15" customHeight="1" x14ac:dyDescent="0.2">
      <c r="B37" s="183">
        <v>27</v>
      </c>
      <c r="C37" s="184"/>
      <c r="D37" s="185"/>
      <c r="E37" s="186"/>
      <c r="F37" s="187"/>
      <c r="G37" s="188" t="str">
        <f t="shared" si="0"/>
        <v/>
      </c>
      <c r="H37" s="181"/>
    </row>
    <row r="38" spans="2:8" s="182" customFormat="1" ht="15" customHeight="1" x14ac:dyDescent="0.2">
      <c r="B38" s="183">
        <v>28</v>
      </c>
      <c r="C38" s="184"/>
      <c r="D38" s="185"/>
      <c r="E38" s="186"/>
      <c r="F38" s="187"/>
      <c r="G38" s="188" t="str">
        <f t="shared" si="0"/>
        <v/>
      </c>
      <c r="H38" s="181"/>
    </row>
    <row r="39" spans="2:8" s="182" customFormat="1" ht="15" customHeight="1" x14ac:dyDescent="0.2">
      <c r="B39" s="183">
        <v>29</v>
      </c>
      <c r="C39" s="184"/>
      <c r="D39" s="185"/>
      <c r="E39" s="186"/>
      <c r="F39" s="187"/>
      <c r="G39" s="188" t="str">
        <f t="shared" si="0"/>
        <v/>
      </c>
      <c r="H39" s="181"/>
    </row>
    <row r="40" spans="2:8" s="182" customFormat="1" ht="15" customHeight="1" x14ac:dyDescent="0.2">
      <c r="B40" s="183">
        <v>30</v>
      </c>
      <c r="C40" s="184"/>
      <c r="D40" s="185"/>
      <c r="E40" s="186"/>
      <c r="F40" s="187"/>
      <c r="G40" s="188" t="str">
        <f t="shared" si="0"/>
        <v/>
      </c>
      <c r="H40" s="181"/>
    </row>
    <row r="41" spans="2:8" s="193" customFormat="1" ht="15" customHeight="1" x14ac:dyDescent="0.2">
      <c r="B41" s="332" t="s">
        <v>1011</v>
      </c>
      <c r="C41" s="332"/>
      <c r="D41" s="333"/>
      <c r="E41" s="189">
        <f>SUM(E11:E40)</f>
        <v>0</v>
      </c>
      <c r="F41" s="190">
        <f>IFERROR(G41/E41,0)</f>
        <v>0</v>
      </c>
      <c r="G41" s="191">
        <f>SUM(G11:G40)</f>
        <v>0</v>
      </c>
      <c r="H41" s="192"/>
    </row>
    <row r="42" spans="2:8" ht="15" customHeight="1" x14ac:dyDescent="0.25">
      <c r="B42" s="194"/>
      <c r="C42" s="194"/>
      <c r="D42" s="194"/>
      <c r="E42" s="194"/>
      <c r="F42" s="194"/>
      <c r="G42" s="194"/>
    </row>
    <row r="43" spans="2:8" s="165" customFormat="1" ht="15" customHeight="1" x14ac:dyDescent="0.2">
      <c r="B43" s="164"/>
      <c r="C43" s="195"/>
      <c r="D43" s="196"/>
      <c r="E43" s="196"/>
      <c r="F43" s="196"/>
      <c r="G43" s="196"/>
    </row>
    <row r="44" spans="2:8" s="165" customFormat="1" ht="14.25" x14ac:dyDescent="0.2">
      <c r="B44" s="164"/>
      <c r="C44" s="197"/>
      <c r="D44" s="196"/>
      <c r="E44" s="196"/>
      <c r="F44" s="196"/>
      <c r="G44" s="196"/>
    </row>
    <row r="45" spans="2:8" s="165" customFormat="1" ht="14.25" x14ac:dyDescent="0.2">
      <c r="B45" s="164"/>
      <c r="C45" s="197"/>
      <c r="D45" s="196"/>
      <c r="E45" s="196"/>
      <c r="F45" s="196"/>
      <c r="G45" s="196"/>
    </row>
    <row r="46" spans="2:8" s="165" customFormat="1" ht="14.25" x14ac:dyDescent="0.2">
      <c r="B46" s="164"/>
      <c r="C46" s="197"/>
      <c r="D46" s="196"/>
      <c r="E46" s="196"/>
      <c r="F46" s="196"/>
      <c r="G46" s="196"/>
    </row>
    <row r="47" spans="2:8" s="165" customFormat="1" ht="14.25" x14ac:dyDescent="0.2">
      <c r="B47" s="164"/>
      <c r="C47" s="198"/>
      <c r="D47" s="196"/>
      <c r="E47" s="196"/>
      <c r="F47" s="196"/>
      <c r="G47" s="196"/>
    </row>
    <row r="48" spans="2:8" s="165" customFormat="1" ht="14.25" hidden="1" x14ac:dyDescent="0.2">
      <c r="B48" s="164"/>
      <c r="C48" s="164"/>
      <c r="D48" s="196"/>
      <c r="E48" s="196"/>
      <c r="F48" s="196"/>
      <c r="G48" s="196"/>
    </row>
    <row r="49" spans="2:7" s="165" customFormat="1" ht="14.25" hidden="1" x14ac:dyDescent="0.2">
      <c r="B49" s="164"/>
      <c r="C49" s="199"/>
      <c r="D49" s="164"/>
      <c r="E49" s="164"/>
      <c r="F49" s="164"/>
      <c r="G49" s="164"/>
    </row>
    <row r="50" spans="2:7" s="165" customFormat="1" ht="14.25" hidden="1" x14ac:dyDescent="0.2">
      <c r="B50" s="164"/>
      <c r="C50" s="164"/>
      <c r="D50" s="164"/>
      <c r="E50" s="164"/>
      <c r="F50" s="164"/>
      <c r="G50" s="164"/>
    </row>
    <row r="51" spans="2:7" s="165" customFormat="1" ht="14.25" hidden="1" x14ac:dyDescent="0.2">
      <c r="B51" s="164"/>
      <c r="C51" s="164"/>
      <c r="D51" s="164"/>
      <c r="E51" s="164"/>
      <c r="F51" s="164"/>
      <c r="G51" s="164"/>
    </row>
    <row r="52" spans="2:7" s="165" customFormat="1" ht="14.25" hidden="1" x14ac:dyDescent="0.2">
      <c r="B52" s="164"/>
      <c r="C52" s="164"/>
      <c r="D52" s="164"/>
      <c r="E52" s="164"/>
      <c r="F52" s="164"/>
      <c r="G52" s="164"/>
    </row>
    <row r="53" spans="2:7" s="165" customFormat="1" ht="14.25" hidden="1" x14ac:dyDescent="0.2">
      <c r="B53" s="164"/>
      <c r="C53" s="164"/>
      <c r="D53" s="164"/>
      <c r="E53" s="164"/>
      <c r="F53" s="164"/>
      <c r="G53" s="164"/>
    </row>
    <row r="54" spans="2:7" s="165" customFormat="1" ht="14.25" hidden="1" x14ac:dyDescent="0.2">
      <c r="B54" s="164"/>
      <c r="C54" s="164"/>
      <c r="D54" s="164"/>
      <c r="E54" s="164"/>
      <c r="F54" s="164"/>
      <c r="G54" s="164"/>
    </row>
    <row r="55" spans="2:7" s="165" customFormat="1" ht="14.25" hidden="1" x14ac:dyDescent="0.2">
      <c r="B55" s="164"/>
      <c r="C55" s="164"/>
      <c r="D55" s="164"/>
      <c r="E55" s="164"/>
      <c r="F55" s="164"/>
      <c r="G55" s="164"/>
    </row>
    <row r="56" spans="2:7" s="165" customFormat="1" ht="14.25" hidden="1" x14ac:dyDescent="0.2">
      <c r="B56" s="164"/>
      <c r="C56" s="164"/>
      <c r="D56" s="164"/>
      <c r="E56" s="164"/>
      <c r="F56" s="164"/>
      <c r="G56" s="164"/>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7"/>
  <sheetViews>
    <sheetView showGridLines="0" zoomScale="80" zoomScaleNormal="80" zoomScaleSheetLayoutView="80" zoomScalePageLayoutView="80" workbookViewId="0">
      <selection activeCell="B42" sqref="B42"/>
    </sheetView>
  </sheetViews>
  <sheetFormatPr defaultColWidth="0" defaultRowHeight="15" x14ac:dyDescent="0.25"/>
  <cols>
    <col min="1" max="1" width="1.7109375" style="166" customWidth="1"/>
    <col min="2" max="2" width="6.7109375" style="164" customWidth="1"/>
    <col min="3" max="3" width="50.7109375" style="164" customWidth="1"/>
    <col min="4" max="4" width="30.7109375" style="164" customWidth="1"/>
    <col min="5" max="6" width="15.7109375" style="164" customWidth="1"/>
    <col min="7" max="7" width="1.7109375" style="165" customWidth="1"/>
    <col min="8" max="8" width="0" style="166" hidden="1" customWidth="1"/>
    <col min="9" max="16384" width="9.140625" style="166" hidden="1"/>
  </cols>
  <sheetData>
    <row r="1" spans="2:7" ht="9.9499999999999993" customHeight="1" x14ac:dyDescent="0.25"/>
    <row r="2" spans="2:7" s="167" customFormat="1" ht="45" customHeight="1" x14ac:dyDescent="0.25">
      <c r="B2" s="345" t="s">
        <v>1054</v>
      </c>
      <c r="C2" s="334"/>
      <c r="D2" s="334"/>
      <c r="E2" s="334"/>
      <c r="F2" s="334"/>
    </row>
    <row r="3" spans="2:7" s="167" customFormat="1" ht="20.100000000000001" customHeight="1" x14ac:dyDescent="0.25">
      <c r="B3" s="335" t="s">
        <v>948</v>
      </c>
      <c r="C3" s="335"/>
      <c r="D3" s="335"/>
      <c r="E3" s="335"/>
      <c r="F3" s="335"/>
      <c r="G3" s="168"/>
    </row>
    <row r="4" spans="2:7" s="169" customFormat="1" ht="15" customHeight="1" x14ac:dyDescent="0.25">
      <c r="B4" s="336" t="s">
        <v>949</v>
      </c>
      <c r="C4" s="337"/>
      <c r="D4" s="337"/>
      <c r="E4" s="337"/>
      <c r="F4" s="338"/>
    </row>
    <row r="5" spans="2:7" s="169" customFormat="1" ht="15" customHeight="1" x14ac:dyDescent="0.25">
      <c r="B5" s="339" t="s">
        <v>953</v>
      </c>
      <c r="C5" s="340"/>
      <c r="D5" s="340"/>
      <c r="E5" s="340"/>
      <c r="F5" s="341"/>
    </row>
    <row r="6" spans="2:7" s="169" customFormat="1" ht="15" customHeight="1" x14ac:dyDescent="0.25">
      <c r="B6" s="339" t="s">
        <v>954</v>
      </c>
      <c r="C6" s="340"/>
      <c r="D6" s="340"/>
      <c r="E6" s="340"/>
      <c r="F6" s="341"/>
    </row>
    <row r="7" spans="2:7" s="169" customFormat="1" ht="15" customHeight="1" x14ac:dyDescent="0.25">
      <c r="B7" s="342" t="s">
        <v>955</v>
      </c>
      <c r="C7" s="343"/>
      <c r="D7" s="343"/>
      <c r="E7" s="343"/>
      <c r="F7" s="344"/>
    </row>
    <row r="8" spans="2:7" s="169" customFormat="1" ht="15" customHeight="1" x14ac:dyDescent="0.25">
      <c r="B8" s="328" t="s">
        <v>957</v>
      </c>
      <c r="C8" s="329"/>
      <c r="D8" s="329"/>
      <c r="E8" s="329"/>
      <c r="F8" s="330"/>
    </row>
    <row r="9" spans="2:7" ht="15" customHeight="1" x14ac:dyDescent="0.25">
      <c r="B9" s="331" t="s">
        <v>1061</v>
      </c>
      <c r="C9" s="331"/>
      <c r="D9" s="331"/>
      <c r="E9" s="331"/>
      <c r="F9" s="331"/>
    </row>
    <row r="10" spans="2:7" s="174" customFormat="1" ht="30" customHeight="1" thickBot="1" x14ac:dyDescent="0.3">
      <c r="B10" s="170" t="s">
        <v>958</v>
      </c>
      <c r="C10" s="170" t="s">
        <v>1056</v>
      </c>
      <c r="D10" s="171" t="s">
        <v>1057</v>
      </c>
      <c r="E10" s="172" t="s">
        <v>1062</v>
      </c>
      <c r="F10" s="173" t="s">
        <v>1063</v>
      </c>
      <c r="G10" s="165"/>
    </row>
    <row r="11" spans="2:7" s="182" customFormat="1" ht="15" customHeight="1" x14ac:dyDescent="0.2">
      <c r="B11" s="175">
        <v>1</v>
      </c>
      <c r="C11" s="200"/>
      <c r="D11" s="177"/>
      <c r="E11" s="178"/>
      <c r="F11" s="179"/>
      <c r="G11" s="181"/>
    </row>
    <row r="12" spans="2:7" s="182" customFormat="1" ht="15" customHeight="1" x14ac:dyDescent="0.2">
      <c r="B12" s="183">
        <v>2</v>
      </c>
      <c r="C12" s="201"/>
      <c r="D12" s="185"/>
      <c r="E12" s="186"/>
      <c r="F12" s="187"/>
      <c r="G12" s="181"/>
    </row>
    <row r="13" spans="2:7" s="182" customFormat="1" ht="15" customHeight="1" x14ac:dyDescent="0.2">
      <c r="B13" s="183">
        <v>3</v>
      </c>
      <c r="C13" s="201"/>
      <c r="D13" s="185"/>
      <c r="E13" s="186"/>
      <c r="F13" s="187"/>
      <c r="G13" s="181"/>
    </row>
    <row r="14" spans="2:7" s="182" customFormat="1" ht="15" customHeight="1" x14ac:dyDescent="0.2">
      <c r="B14" s="183">
        <v>4</v>
      </c>
      <c r="C14" s="201"/>
      <c r="D14" s="185"/>
      <c r="E14" s="186"/>
      <c r="F14" s="187"/>
      <c r="G14" s="181"/>
    </row>
    <row r="15" spans="2:7" s="182" customFormat="1" ht="15" customHeight="1" x14ac:dyDescent="0.2">
      <c r="B15" s="183">
        <v>5</v>
      </c>
      <c r="C15" s="201"/>
      <c r="D15" s="185"/>
      <c r="E15" s="186"/>
      <c r="F15" s="187"/>
      <c r="G15" s="181"/>
    </row>
    <row r="16" spans="2:7" s="182" customFormat="1" ht="15" customHeight="1" x14ac:dyDescent="0.2">
      <c r="B16" s="183">
        <v>6</v>
      </c>
      <c r="C16" s="201"/>
      <c r="D16" s="185"/>
      <c r="E16" s="186"/>
      <c r="F16" s="187"/>
      <c r="G16" s="181"/>
    </row>
    <row r="17" spans="2:7" s="182" customFormat="1" ht="15" customHeight="1" x14ac:dyDescent="0.2">
      <c r="B17" s="183">
        <v>7</v>
      </c>
      <c r="C17" s="201"/>
      <c r="D17" s="185"/>
      <c r="E17" s="186"/>
      <c r="F17" s="187"/>
      <c r="G17" s="181"/>
    </row>
    <row r="18" spans="2:7" s="182" customFormat="1" ht="15" customHeight="1" x14ac:dyDescent="0.2">
      <c r="B18" s="183">
        <v>8</v>
      </c>
      <c r="C18" s="201"/>
      <c r="D18" s="185"/>
      <c r="E18" s="186"/>
      <c r="F18" s="187"/>
      <c r="G18" s="181"/>
    </row>
    <row r="19" spans="2:7" s="182" customFormat="1" ht="15" customHeight="1" x14ac:dyDescent="0.2">
      <c r="B19" s="183">
        <v>9</v>
      </c>
      <c r="C19" s="201"/>
      <c r="D19" s="185"/>
      <c r="E19" s="186"/>
      <c r="F19" s="187"/>
      <c r="G19" s="181"/>
    </row>
    <row r="20" spans="2:7" s="182" customFormat="1" ht="15" customHeight="1" x14ac:dyDescent="0.2">
      <c r="B20" s="183">
        <v>10</v>
      </c>
      <c r="C20" s="201"/>
      <c r="D20" s="185"/>
      <c r="E20" s="186"/>
      <c r="F20" s="187"/>
      <c r="G20" s="181"/>
    </row>
    <row r="21" spans="2:7" s="182" customFormat="1" ht="15" customHeight="1" x14ac:dyDescent="0.2">
      <c r="B21" s="183">
        <v>11</v>
      </c>
      <c r="C21" s="201"/>
      <c r="D21" s="185"/>
      <c r="E21" s="186"/>
      <c r="F21" s="187"/>
      <c r="G21" s="181"/>
    </row>
    <row r="22" spans="2:7" s="182" customFormat="1" ht="15" customHeight="1" x14ac:dyDescent="0.2">
      <c r="B22" s="183">
        <v>12</v>
      </c>
      <c r="C22" s="201"/>
      <c r="D22" s="185"/>
      <c r="E22" s="186"/>
      <c r="F22" s="187"/>
      <c r="G22" s="181"/>
    </row>
    <row r="23" spans="2:7" s="182" customFormat="1" ht="15" customHeight="1" x14ac:dyDescent="0.2">
      <c r="B23" s="183">
        <v>13</v>
      </c>
      <c r="C23" s="201"/>
      <c r="D23" s="185"/>
      <c r="E23" s="186"/>
      <c r="F23" s="187"/>
      <c r="G23" s="181"/>
    </row>
    <row r="24" spans="2:7" s="182" customFormat="1" ht="15" customHeight="1" x14ac:dyDescent="0.2">
      <c r="B24" s="183">
        <v>14</v>
      </c>
      <c r="C24" s="201"/>
      <c r="D24" s="185"/>
      <c r="E24" s="186"/>
      <c r="F24" s="187"/>
      <c r="G24" s="181"/>
    </row>
    <row r="25" spans="2:7" s="182" customFormat="1" ht="15" customHeight="1" x14ac:dyDescent="0.2">
      <c r="B25" s="183">
        <v>15</v>
      </c>
      <c r="C25" s="201"/>
      <c r="D25" s="185"/>
      <c r="E25" s="186"/>
      <c r="F25" s="187"/>
      <c r="G25" s="181"/>
    </row>
    <row r="26" spans="2:7" s="182" customFormat="1" ht="15" customHeight="1" x14ac:dyDescent="0.2">
      <c r="B26" s="183">
        <v>16</v>
      </c>
      <c r="C26" s="201"/>
      <c r="D26" s="185"/>
      <c r="E26" s="186"/>
      <c r="F26" s="187"/>
      <c r="G26" s="181"/>
    </row>
    <row r="27" spans="2:7" s="182" customFormat="1" ht="15" customHeight="1" x14ac:dyDescent="0.2">
      <c r="B27" s="183">
        <v>17</v>
      </c>
      <c r="C27" s="201"/>
      <c r="D27" s="185"/>
      <c r="E27" s="186"/>
      <c r="F27" s="187"/>
      <c r="G27" s="181"/>
    </row>
    <row r="28" spans="2:7" s="182" customFormat="1" ht="15" customHeight="1" x14ac:dyDescent="0.2">
      <c r="B28" s="183">
        <v>18</v>
      </c>
      <c r="C28" s="201"/>
      <c r="D28" s="185"/>
      <c r="E28" s="186"/>
      <c r="F28" s="187"/>
      <c r="G28" s="181"/>
    </row>
    <row r="29" spans="2:7" s="182" customFormat="1" ht="15" customHeight="1" x14ac:dyDescent="0.2">
      <c r="B29" s="183">
        <v>19</v>
      </c>
      <c r="C29" s="201"/>
      <c r="D29" s="185"/>
      <c r="E29" s="186"/>
      <c r="F29" s="187"/>
      <c r="G29" s="181"/>
    </row>
    <row r="30" spans="2:7" s="182" customFormat="1" ht="15" customHeight="1" x14ac:dyDescent="0.2">
      <c r="B30" s="183">
        <v>20</v>
      </c>
      <c r="C30" s="201"/>
      <c r="D30" s="185"/>
      <c r="E30" s="186"/>
      <c r="F30" s="187"/>
      <c r="G30" s="181"/>
    </row>
    <row r="31" spans="2:7" s="182" customFormat="1" ht="15" customHeight="1" x14ac:dyDescent="0.2">
      <c r="B31" s="183">
        <v>21</v>
      </c>
      <c r="C31" s="201"/>
      <c r="D31" s="185"/>
      <c r="E31" s="186"/>
      <c r="F31" s="187"/>
      <c r="G31" s="181"/>
    </row>
    <row r="32" spans="2:7" s="182" customFormat="1" ht="15" customHeight="1" x14ac:dyDescent="0.2">
      <c r="B32" s="183">
        <v>22</v>
      </c>
      <c r="C32" s="201"/>
      <c r="D32" s="185"/>
      <c r="E32" s="186"/>
      <c r="F32" s="187"/>
      <c r="G32" s="181"/>
    </row>
    <row r="33" spans="2:7" s="182" customFormat="1" ht="15" customHeight="1" x14ac:dyDescent="0.2">
      <c r="B33" s="183">
        <v>23</v>
      </c>
      <c r="C33" s="201"/>
      <c r="D33" s="185"/>
      <c r="E33" s="186"/>
      <c r="F33" s="187"/>
      <c r="G33" s="181"/>
    </row>
    <row r="34" spans="2:7" s="182" customFormat="1" ht="15" customHeight="1" x14ac:dyDescent="0.2">
      <c r="B34" s="183">
        <v>24</v>
      </c>
      <c r="C34" s="201"/>
      <c r="D34" s="185"/>
      <c r="E34" s="186"/>
      <c r="F34" s="187"/>
      <c r="G34" s="181"/>
    </row>
    <row r="35" spans="2:7" s="182" customFormat="1" ht="15" customHeight="1" x14ac:dyDescent="0.2">
      <c r="B35" s="183">
        <v>25</v>
      </c>
      <c r="C35" s="201"/>
      <c r="D35" s="185"/>
      <c r="E35" s="186"/>
      <c r="F35" s="187"/>
      <c r="G35" s="181"/>
    </row>
    <row r="36" spans="2:7" s="182" customFormat="1" ht="15" customHeight="1" x14ac:dyDescent="0.2">
      <c r="B36" s="183">
        <v>26</v>
      </c>
      <c r="C36" s="201"/>
      <c r="D36" s="185"/>
      <c r="E36" s="186"/>
      <c r="F36" s="187"/>
      <c r="G36" s="181"/>
    </row>
    <row r="37" spans="2:7" s="182" customFormat="1" ht="15" customHeight="1" x14ac:dyDescent="0.2">
      <c r="B37" s="183">
        <v>27</v>
      </c>
      <c r="C37" s="201"/>
      <c r="D37" s="185"/>
      <c r="E37" s="186"/>
      <c r="F37" s="187"/>
      <c r="G37" s="181"/>
    </row>
    <row r="38" spans="2:7" s="182" customFormat="1" ht="15" customHeight="1" x14ac:dyDescent="0.2">
      <c r="B38" s="183">
        <v>28</v>
      </c>
      <c r="C38" s="201"/>
      <c r="D38" s="185"/>
      <c r="E38" s="186"/>
      <c r="F38" s="187"/>
      <c r="G38" s="181"/>
    </row>
    <row r="39" spans="2:7" s="182" customFormat="1" ht="15" customHeight="1" x14ac:dyDescent="0.2">
      <c r="B39" s="183">
        <v>29</v>
      </c>
      <c r="C39" s="201"/>
      <c r="D39" s="185"/>
      <c r="E39" s="186"/>
      <c r="F39" s="187"/>
      <c r="G39" s="181"/>
    </row>
    <row r="40" spans="2:7" s="182" customFormat="1" ht="15" customHeight="1" x14ac:dyDescent="0.2">
      <c r="B40" s="183">
        <v>30</v>
      </c>
      <c r="C40" s="201"/>
      <c r="D40" s="185"/>
      <c r="E40" s="186"/>
      <c r="F40" s="187"/>
      <c r="G40" s="181"/>
    </row>
    <row r="41" spans="2:7" s="193" customFormat="1" ht="15" customHeight="1" x14ac:dyDescent="0.2">
      <c r="B41" s="332" t="s">
        <v>1011</v>
      </c>
      <c r="C41" s="332"/>
      <c r="D41" s="333"/>
      <c r="E41" s="189">
        <f>SUM(E11:E40)</f>
        <v>0</v>
      </c>
      <c r="F41" s="190">
        <f>IFERROR(SUMPRODUCT(E11:E40,F11:F40)/E41,0)</f>
        <v>0</v>
      </c>
      <c r="G41" s="192"/>
    </row>
    <row r="42" spans="2:7" ht="15" customHeight="1" x14ac:dyDescent="0.25">
      <c r="B42" s="194"/>
      <c r="C42" s="194"/>
      <c r="D42" s="194"/>
      <c r="E42" s="194"/>
      <c r="F42" s="194"/>
    </row>
    <row r="43" spans="2:7" ht="15" customHeight="1" x14ac:dyDescent="0.25">
      <c r="B43" s="194"/>
      <c r="C43" s="202"/>
      <c r="D43" s="194"/>
      <c r="E43" s="194"/>
      <c r="F43" s="194"/>
      <c r="G43" s="203"/>
    </row>
    <row r="44" spans="2:7" ht="15" customHeight="1" x14ac:dyDescent="0.25">
      <c r="C44" s="196"/>
      <c r="D44" s="196"/>
      <c r="E44" s="196"/>
      <c r="F44" s="196"/>
    </row>
    <row r="45" spans="2:7" x14ac:dyDescent="0.25">
      <c r="C45" s="204"/>
      <c r="D45" s="196"/>
      <c r="E45" s="196"/>
      <c r="F45" s="196"/>
    </row>
    <row r="46" spans="2:7" x14ac:dyDescent="0.25">
      <c r="C46" s="198"/>
      <c r="D46" s="196"/>
      <c r="E46" s="196"/>
      <c r="F46" s="196"/>
    </row>
    <row r="47" spans="2:7" x14ac:dyDescent="0.25">
      <c r="C47" s="198"/>
      <c r="D47" s="196"/>
      <c r="E47" s="196"/>
      <c r="F47" s="196"/>
    </row>
    <row r="48" spans="2:7" x14ac:dyDescent="0.25">
      <c r="C48" s="198"/>
      <c r="D48" s="196"/>
      <c r="E48" s="196"/>
      <c r="F48" s="196"/>
    </row>
    <row r="49" spans="3:6" hidden="1" x14ac:dyDescent="0.25">
      <c r="D49" s="196"/>
      <c r="E49" s="196"/>
      <c r="F49" s="196"/>
    </row>
    <row r="50" spans="3:6" hidden="1" x14ac:dyDescent="0.25">
      <c r="C50" s="199"/>
    </row>
    <row r="51" spans="3:6" hidden="1" x14ac:dyDescent="0.25"/>
    <row r="52" spans="3:6" hidden="1" x14ac:dyDescent="0.25"/>
    <row r="53" spans="3:6" hidden="1" x14ac:dyDescent="0.25"/>
    <row r="54" spans="3:6" hidden="1" x14ac:dyDescent="0.25"/>
    <row r="55" spans="3:6" hidden="1" x14ac:dyDescent="0.25"/>
    <row r="56" spans="3:6" hidden="1" x14ac:dyDescent="0.25"/>
    <row r="57" spans="3:6" hidden="1" x14ac:dyDescent="0.25"/>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78</v>
      </c>
      <c r="B1" s="6" t="s">
        <v>79</v>
      </c>
      <c r="C1" s="6" t="s">
        <v>80</v>
      </c>
      <c r="D1" s="6" t="s">
        <v>81</v>
      </c>
      <c r="E1" s="6" t="s">
        <v>939</v>
      </c>
    </row>
    <row r="2" spans="1:5" ht="15" customHeight="1" x14ac:dyDescent="0.25">
      <c r="A2" s="7" t="s">
        <v>83</v>
      </c>
      <c r="B2" s="8" t="s">
        <v>1064</v>
      </c>
      <c r="C2" s="8" t="s">
        <v>51</v>
      </c>
      <c r="D2" s="9" t="s">
        <v>69</v>
      </c>
      <c r="E2" t="s">
        <v>940</v>
      </c>
    </row>
    <row r="3" spans="1:5" ht="15" customHeight="1" x14ac:dyDescent="0.25">
      <c r="A3" s="7" t="s">
        <v>84</v>
      </c>
      <c r="B3" s="8" t="s">
        <v>1065</v>
      </c>
      <c r="C3" s="8" t="s">
        <v>52</v>
      </c>
      <c r="D3" s="9" t="s">
        <v>70</v>
      </c>
      <c r="E3" t="s">
        <v>941</v>
      </c>
    </row>
    <row r="4" spans="1:5" ht="15" customHeight="1" x14ac:dyDescent="0.25">
      <c r="A4" s="7" t="s">
        <v>85</v>
      </c>
      <c r="B4" s="8" t="s">
        <v>2</v>
      </c>
      <c r="C4" s="8" t="s">
        <v>53</v>
      </c>
      <c r="D4" s="9" t="s">
        <v>71</v>
      </c>
      <c r="E4" t="s">
        <v>942</v>
      </c>
    </row>
    <row r="5" spans="1:5" ht="15" customHeight="1" x14ac:dyDescent="0.25">
      <c r="A5" s="7" t="s">
        <v>86</v>
      </c>
      <c r="B5" s="8" t="s">
        <v>3</v>
      </c>
      <c r="C5" s="8" t="s">
        <v>54</v>
      </c>
      <c r="D5" s="9" t="s">
        <v>72</v>
      </c>
      <c r="E5" t="s">
        <v>943</v>
      </c>
    </row>
    <row r="6" spans="1:5" ht="15" customHeight="1" x14ac:dyDescent="0.25">
      <c r="A6" s="7" t="s">
        <v>87</v>
      </c>
      <c r="B6" s="8" t="s">
        <v>4</v>
      </c>
      <c r="C6" s="8" t="s">
        <v>55</v>
      </c>
      <c r="D6" s="9" t="s">
        <v>73</v>
      </c>
      <c r="E6" t="s">
        <v>944</v>
      </c>
    </row>
    <row r="7" spans="1:5" ht="15" customHeight="1" x14ac:dyDescent="0.25">
      <c r="A7" s="7" t="s">
        <v>88</v>
      </c>
      <c r="B7" s="8" t="s">
        <v>5</v>
      </c>
      <c r="C7" s="8" t="s">
        <v>56</v>
      </c>
      <c r="D7" s="8"/>
      <c r="E7" t="s">
        <v>945</v>
      </c>
    </row>
    <row r="8" spans="1:5" ht="15" customHeight="1" x14ac:dyDescent="0.25">
      <c r="A8" s="7" t="s">
        <v>89</v>
      </c>
      <c r="B8" s="8" t="s">
        <v>6</v>
      </c>
      <c r="C8" s="8" t="s">
        <v>57</v>
      </c>
      <c r="D8" s="8"/>
      <c r="E8" t="s">
        <v>946</v>
      </c>
    </row>
    <row r="9" spans="1:5" ht="15" customHeight="1" x14ac:dyDescent="0.25">
      <c r="A9" s="7" t="s">
        <v>90</v>
      </c>
      <c r="B9" s="8" t="s">
        <v>7</v>
      </c>
      <c r="C9" s="8" t="s">
        <v>58</v>
      </c>
      <c r="D9" s="8"/>
    </row>
    <row r="10" spans="1:5" ht="15" customHeight="1" x14ac:dyDescent="0.25">
      <c r="A10" s="7" t="s">
        <v>91</v>
      </c>
      <c r="B10" s="8" t="s">
        <v>8</v>
      </c>
      <c r="C10" s="8" t="s">
        <v>59</v>
      </c>
      <c r="D10" s="8"/>
    </row>
    <row r="11" spans="1:5" ht="15" customHeight="1" x14ac:dyDescent="0.25">
      <c r="A11" s="7" t="s">
        <v>92</v>
      </c>
      <c r="B11" s="8" t="s">
        <v>9</v>
      </c>
      <c r="C11" s="8" t="s">
        <v>60</v>
      </c>
      <c r="D11" s="8"/>
    </row>
    <row r="12" spans="1:5" ht="15" customHeight="1" x14ac:dyDescent="0.25">
      <c r="A12" s="7" t="s">
        <v>93</v>
      </c>
      <c r="B12" s="8" t="s">
        <v>10</v>
      </c>
      <c r="C12" s="8" t="s">
        <v>61</v>
      </c>
      <c r="D12" s="8"/>
    </row>
    <row r="13" spans="1:5" ht="15" customHeight="1" x14ac:dyDescent="0.25">
      <c r="A13" s="7" t="s">
        <v>94</v>
      </c>
      <c r="B13" s="8" t="s">
        <v>11</v>
      </c>
      <c r="C13" s="8" t="s">
        <v>62</v>
      </c>
      <c r="D13" s="8"/>
    </row>
    <row r="14" spans="1:5" ht="15" customHeight="1" x14ac:dyDescent="0.25">
      <c r="A14" s="7" t="s">
        <v>95</v>
      </c>
      <c r="B14" s="8" t="s">
        <v>12</v>
      </c>
      <c r="C14" s="8" t="s">
        <v>63</v>
      </c>
      <c r="D14" s="8"/>
    </row>
    <row r="15" spans="1:5" ht="15" customHeight="1" x14ac:dyDescent="0.25">
      <c r="A15" s="7" t="s">
        <v>96</v>
      </c>
      <c r="B15" s="8" t="s">
        <v>13</v>
      </c>
      <c r="C15" s="8" t="s">
        <v>64</v>
      </c>
      <c r="D15" s="8"/>
    </row>
    <row r="16" spans="1:5" ht="15" customHeight="1" x14ac:dyDescent="0.25">
      <c r="A16" s="7" t="s">
        <v>97</v>
      </c>
      <c r="B16" s="8" t="s">
        <v>14</v>
      </c>
      <c r="C16" s="8"/>
      <c r="D16" s="8"/>
    </row>
    <row r="17" spans="1:4" ht="15" customHeight="1" x14ac:dyDescent="0.25">
      <c r="A17" s="7" t="s">
        <v>98</v>
      </c>
      <c r="B17" s="8" t="s">
        <v>15</v>
      </c>
      <c r="C17" s="8"/>
      <c r="D17" s="8"/>
    </row>
    <row r="18" spans="1:4" ht="15" customHeight="1" x14ac:dyDescent="0.25">
      <c r="A18" s="7" t="s">
        <v>99</v>
      </c>
      <c r="B18" s="8" t="s">
        <v>16</v>
      </c>
      <c r="C18" s="8"/>
      <c r="D18" s="8"/>
    </row>
    <row r="19" spans="1:4" ht="15" customHeight="1" x14ac:dyDescent="0.25">
      <c r="A19" s="7" t="s">
        <v>100</v>
      </c>
      <c r="B19" s="8" t="s">
        <v>17</v>
      </c>
      <c r="C19" s="8"/>
      <c r="D19" s="8"/>
    </row>
    <row r="20" spans="1:4" ht="15" customHeight="1" x14ac:dyDescent="0.25">
      <c r="A20" s="7" t="s">
        <v>101</v>
      </c>
      <c r="B20" s="8" t="s">
        <v>18</v>
      </c>
      <c r="C20" s="8"/>
      <c r="D20" s="8"/>
    </row>
    <row r="21" spans="1:4" ht="15" customHeight="1" x14ac:dyDescent="0.25">
      <c r="A21" s="7" t="s">
        <v>102</v>
      </c>
      <c r="B21" s="8" t="s">
        <v>19</v>
      </c>
      <c r="C21" s="8"/>
      <c r="D21" s="8"/>
    </row>
    <row r="22" spans="1:4" ht="15" customHeight="1" x14ac:dyDescent="0.25">
      <c r="A22" s="7" t="s">
        <v>103</v>
      </c>
      <c r="B22" s="8" t="s">
        <v>20</v>
      </c>
      <c r="C22" s="8"/>
      <c r="D22" s="8"/>
    </row>
    <row r="23" spans="1:4" ht="15" customHeight="1" x14ac:dyDescent="0.25">
      <c r="A23" s="7" t="s">
        <v>104</v>
      </c>
      <c r="B23" s="8" t="s">
        <v>21</v>
      </c>
      <c r="C23" s="8"/>
      <c r="D23" s="8"/>
    </row>
    <row r="24" spans="1:4" ht="15" customHeight="1" x14ac:dyDescent="0.25">
      <c r="A24" s="7" t="s">
        <v>105</v>
      </c>
      <c r="B24" s="8" t="s">
        <v>22</v>
      </c>
      <c r="C24" s="8"/>
      <c r="D24" s="8"/>
    </row>
    <row r="25" spans="1:4" ht="15" customHeight="1" x14ac:dyDescent="0.25">
      <c r="A25" s="7" t="s">
        <v>106</v>
      </c>
      <c r="B25" s="8" t="s">
        <v>23</v>
      </c>
      <c r="C25" s="8"/>
      <c r="D25" s="8"/>
    </row>
    <row r="26" spans="1:4" ht="15" customHeight="1" x14ac:dyDescent="0.25">
      <c r="A26" s="7" t="s">
        <v>107</v>
      </c>
      <c r="B26" s="8" t="s">
        <v>24</v>
      </c>
      <c r="C26" s="8"/>
      <c r="D26" s="8"/>
    </row>
    <row r="27" spans="1:4" ht="15" customHeight="1" x14ac:dyDescent="0.25">
      <c r="A27" s="7" t="s">
        <v>108</v>
      </c>
      <c r="B27" s="8" t="s">
        <v>25</v>
      </c>
      <c r="C27" s="8"/>
      <c r="D27" s="8"/>
    </row>
    <row r="28" spans="1:4" ht="15" customHeight="1" x14ac:dyDescent="0.25">
      <c r="A28" s="7" t="s">
        <v>109</v>
      </c>
      <c r="B28" s="8" t="s">
        <v>26</v>
      </c>
      <c r="C28" s="8"/>
      <c r="D28" s="8"/>
    </row>
    <row r="29" spans="1:4" ht="15" customHeight="1" x14ac:dyDescent="0.25">
      <c r="A29" s="7" t="s">
        <v>110</v>
      </c>
      <c r="B29" s="8" t="s">
        <v>27</v>
      </c>
      <c r="C29" s="8"/>
      <c r="D29" s="8"/>
    </row>
    <row r="30" spans="1:4" ht="15" customHeight="1" x14ac:dyDescent="0.25">
      <c r="A30" s="7" t="s">
        <v>111</v>
      </c>
      <c r="B30" s="8" t="s">
        <v>28</v>
      </c>
      <c r="C30" s="8"/>
      <c r="D30" s="8"/>
    </row>
    <row r="31" spans="1:4" ht="15" customHeight="1" x14ac:dyDescent="0.25">
      <c r="A31" s="7" t="s">
        <v>112</v>
      </c>
      <c r="B31" s="8" t="s">
        <v>29</v>
      </c>
      <c r="C31" s="8"/>
      <c r="D31" s="8"/>
    </row>
    <row r="32" spans="1:4" ht="15" customHeight="1" x14ac:dyDescent="0.25">
      <c r="A32" s="7" t="s">
        <v>113</v>
      </c>
      <c r="B32" s="8" t="s">
        <v>30</v>
      </c>
      <c r="C32" s="8"/>
      <c r="D32" s="8"/>
    </row>
    <row r="33" spans="1:4" ht="15" customHeight="1" x14ac:dyDescent="0.25">
      <c r="A33" s="7" t="s">
        <v>114</v>
      </c>
      <c r="B33" s="8" t="s">
        <v>31</v>
      </c>
      <c r="C33" s="8"/>
      <c r="D33" s="8"/>
    </row>
    <row r="34" spans="1:4" ht="15" customHeight="1" x14ac:dyDescent="0.25">
      <c r="A34" s="7" t="s">
        <v>115</v>
      </c>
      <c r="B34" s="8" t="s">
        <v>32</v>
      </c>
      <c r="C34" s="8"/>
      <c r="D34" s="8"/>
    </row>
    <row r="35" spans="1:4" ht="15" customHeight="1" x14ac:dyDescent="0.25">
      <c r="A35" s="7" t="s">
        <v>116</v>
      </c>
      <c r="B35" s="8" t="s">
        <v>33</v>
      </c>
      <c r="C35" s="8"/>
      <c r="D35" s="8"/>
    </row>
    <row r="36" spans="1:4" ht="15" customHeight="1" x14ac:dyDescent="0.25">
      <c r="A36" s="7" t="s">
        <v>117</v>
      </c>
      <c r="B36" s="8" t="s">
        <v>34</v>
      </c>
      <c r="C36" s="8"/>
      <c r="D36" s="8"/>
    </row>
    <row r="37" spans="1:4" ht="15" customHeight="1" x14ac:dyDescent="0.25">
      <c r="A37" s="7" t="s">
        <v>118</v>
      </c>
      <c r="B37" s="8" t="s">
        <v>35</v>
      </c>
      <c r="C37" s="8"/>
      <c r="D37" s="8"/>
    </row>
    <row r="38" spans="1:4" ht="15" customHeight="1" x14ac:dyDescent="0.25">
      <c r="A38" s="7" t="s">
        <v>119</v>
      </c>
      <c r="B38" s="8" t="s">
        <v>36</v>
      </c>
      <c r="C38" s="8"/>
      <c r="D38" s="8"/>
    </row>
    <row r="39" spans="1:4" ht="15" customHeight="1" x14ac:dyDescent="0.25">
      <c r="A39" s="7" t="s">
        <v>120</v>
      </c>
      <c r="B39" s="8" t="s">
        <v>37</v>
      </c>
      <c r="C39" s="8"/>
      <c r="D39" s="8"/>
    </row>
    <row r="40" spans="1:4" ht="15" customHeight="1" x14ac:dyDescent="0.25">
      <c r="A40" s="7" t="s">
        <v>121</v>
      </c>
      <c r="B40" s="8" t="s">
        <v>38</v>
      </c>
      <c r="C40" s="8"/>
      <c r="D40" s="8"/>
    </row>
    <row r="41" spans="1:4" ht="15" customHeight="1" x14ac:dyDescent="0.25">
      <c r="A41" s="7" t="s">
        <v>122</v>
      </c>
      <c r="B41" s="8" t="s">
        <v>38</v>
      </c>
      <c r="C41" s="8"/>
      <c r="D41" s="8"/>
    </row>
    <row r="42" spans="1:4" ht="15" customHeight="1" x14ac:dyDescent="0.25">
      <c r="A42" s="7" t="s">
        <v>123</v>
      </c>
      <c r="B42" s="8" t="s">
        <v>39</v>
      </c>
      <c r="C42" s="8"/>
      <c r="D42" s="8"/>
    </row>
    <row r="43" spans="1:4" ht="15" customHeight="1" x14ac:dyDescent="0.25">
      <c r="A43" s="7" t="s">
        <v>124</v>
      </c>
      <c r="B43" s="8" t="s">
        <v>40</v>
      </c>
      <c r="C43" s="8"/>
      <c r="D43" s="8"/>
    </row>
    <row r="44" spans="1:4" ht="15" customHeight="1" x14ac:dyDescent="0.25">
      <c r="A44" s="7" t="s">
        <v>125</v>
      </c>
      <c r="B44" s="8" t="s">
        <v>41</v>
      </c>
      <c r="C44" s="8"/>
      <c r="D44" s="8"/>
    </row>
    <row r="45" spans="1:4" ht="15" customHeight="1" x14ac:dyDescent="0.25">
      <c r="A45" s="7" t="s">
        <v>126</v>
      </c>
      <c r="B45" s="8" t="s">
        <v>42</v>
      </c>
      <c r="C45" s="8"/>
      <c r="D45" s="8"/>
    </row>
    <row r="46" spans="1:4" ht="15" customHeight="1" x14ac:dyDescent="0.25">
      <c r="A46" s="7" t="s">
        <v>127</v>
      </c>
      <c r="B46" s="8" t="s">
        <v>43</v>
      </c>
      <c r="C46" s="8"/>
      <c r="D46" s="8"/>
    </row>
    <row r="47" spans="1:4" ht="15" customHeight="1" x14ac:dyDescent="0.25">
      <c r="A47" s="7" t="s">
        <v>128</v>
      </c>
      <c r="B47" s="8" t="s">
        <v>44</v>
      </c>
      <c r="C47" s="8"/>
      <c r="D47" s="8"/>
    </row>
    <row r="48" spans="1:4" ht="15" customHeight="1" x14ac:dyDescent="0.25">
      <c r="A48" s="7" t="s">
        <v>129</v>
      </c>
      <c r="B48" s="8" t="s">
        <v>45</v>
      </c>
      <c r="C48" s="8"/>
      <c r="D48" s="8"/>
    </row>
    <row r="49" spans="1:4" ht="15" customHeight="1" x14ac:dyDescent="0.25">
      <c r="A49" s="7" t="s">
        <v>130</v>
      </c>
      <c r="B49" s="8" t="s">
        <v>46</v>
      </c>
      <c r="C49" s="8"/>
      <c r="D49" s="8"/>
    </row>
    <row r="50" spans="1:4" ht="15" customHeight="1" x14ac:dyDescent="0.25">
      <c r="A50" s="7" t="s">
        <v>131</v>
      </c>
      <c r="B50" s="8" t="s">
        <v>47</v>
      </c>
      <c r="C50" s="8"/>
      <c r="D50" s="8"/>
    </row>
    <row r="51" spans="1:4" ht="15" customHeight="1" x14ac:dyDescent="0.25">
      <c r="A51" s="7" t="s">
        <v>132</v>
      </c>
      <c r="B51" s="8" t="s">
        <v>48</v>
      </c>
      <c r="C51" s="8"/>
      <c r="D51" s="8"/>
    </row>
    <row r="52" spans="1:4" ht="15" customHeight="1" x14ac:dyDescent="0.25">
      <c r="A52" s="7" t="s">
        <v>133</v>
      </c>
      <c r="B52" s="8" t="s">
        <v>49</v>
      </c>
      <c r="C52" s="8"/>
      <c r="D52" s="8"/>
    </row>
    <row r="53" spans="1:4" ht="15" customHeight="1" x14ac:dyDescent="0.25">
      <c r="A53" s="7" t="s">
        <v>134</v>
      </c>
      <c r="B53" s="8"/>
      <c r="C53" s="8"/>
      <c r="D53" s="8"/>
    </row>
    <row r="54" spans="1:4" ht="15" customHeight="1" x14ac:dyDescent="0.25">
      <c r="A54" s="7" t="s">
        <v>135</v>
      </c>
      <c r="B54" s="8"/>
      <c r="C54" s="8"/>
      <c r="D54" s="8"/>
    </row>
    <row r="55" spans="1:4" ht="15" customHeight="1" x14ac:dyDescent="0.25">
      <c r="A55" s="7" t="s">
        <v>136</v>
      </c>
      <c r="B55" s="8"/>
      <c r="C55" s="8"/>
      <c r="D55" s="8"/>
    </row>
    <row r="56" spans="1:4" ht="15" customHeight="1" x14ac:dyDescent="0.25">
      <c r="A56" s="7" t="s">
        <v>137</v>
      </c>
      <c r="B56" s="8"/>
      <c r="C56" s="8"/>
      <c r="D56" s="8"/>
    </row>
    <row r="57" spans="1:4" ht="15" customHeight="1" x14ac:dyDescent="0.25">
      <c r="A57" s="7" t="s">
        <v>138</v>
      </c>
      <c r="B57" s="8"/>
      <c r="C57" s="8"/>
      <c r="D57" s="8"/>
    </row>
    <row r="58" spans="1:4" ht="15" customHeight="1" x14ac:dyDescent="0.25">
      <c r="A58" s="7" t="s">
        <v>139</v>
      </c>
      <c r="B58" s="8"/>
      <c r="C58" s="8"/>
      <c r="D58" s="8"/>
    </row>
    <row r="59" spans="1:4" ht="15" customHeight="1" x14ac:dyDescent="0.25">
      <c r="A59" s="7" t="s">
        <v>140</v>
      </c>
      <c r="B59" s="8"/>
      <c r="C59" s="8"/>
      <c r="D59" s="8"/>
    </row>
    <row r="60" spans="1:4" ht="15" customHeight="1" x14ac:dyDescent="0.25">
      <c r="A60" s="7" t="s">
        <v>141</v>
      </c>
      <c r="B60" s="8"/>
      <c r="C60" s="8"/>
      <c r="D60" s="8"/>
    </row>
    <row r="61" spans="1:4" ht="15" customHeight="1" x14ac:dyDescent="0.25">
      <c r="A61" s="7" t="s">
        <v>142</v>
      </c>
      <c r="B61" s="8"/>
      <c r="C61" s="8"/>
      <c r="D61" s="8"/>
    </row>
    <row r="62" spans="1:4" ht="15" customHeight="1" x14ac:dyDescent="0.25">
      <c r="A62" s="7" t="s">
        <v>143</v>
      </c>
      <c r="B62" s="8"/>
      <c r="C62" s="8"/>
      <c r="D62" s="8"/>
    </row>
    <row r="63" spans="1:4" ht="15" customHeight="1" x14ac:dyDescent="0.25">
      <c r="A63" s="7" t="s">
        <v>144</v>
      </c>
      <c r="B63" s="8"/>
      <c r="C63" s="8"/>
      <c r="D63" s="8"/>
    </row>
    <row r="64" spans="1:4" ht="15" customHeight="1" x14ac:dyDescent="0.25">
      <c r="A64" s="7" t="s">
        <v>145</v>
      </c>
      <c r="B64" s="8"/>
      <c r="C64" s="8"/>
      <c r="D64" s="8"/>
    </row>
    <row r="65" spans="1:4" ht="15" customHeight="1" x14ac:dyDescent="0.25">
      <c r="A65" s="7" t="s">
        <v>146</v>
      </c>
      <c r="B65" s="8"/>
      <c r="C65" s="8"/>
      <c r="D65" s="8"/>
    </row>
    <row r="66" spans="1:4" ht="15" customHeight="1" x14ac:dyDescent="0.25">
      <c r="A66" s="7" t="s">
        <v>147</v>
      </c>
      <c r="B66" s="8"/>
      <c r="C66" s="8"/>
      <c r="D66" s="8"/>
    </row>
    <row r="67" spans="1:4" ht="15" customHeight="1" x14ac:dyDescent="0.25">
      <c r="A67" s="7" t="s">
        <v>148</v>
      </c>
      <c r="B67" s="8"/>
      <c r="C67" s="8"/>
      <c r="D67" s="8"/>
    </row>
    <row r="68" spans="1:4" ht="15" customHeight="1" x14ac:dyDescent="0.25">
      <c r="A68" s="7" t="s">
        <v>149</v>
      </c>
      <c r="B68" s="8"/>
      <c r="C68" s="8"/>
      <c r="D68" s="8"/>
    </row>
    <row r="69" spans="1:4" ht="15" customHeight="1" x14ac:dyDescent="0.25">
      <c r="A69" s="7" t="s">
        <v>150</v>
      </c>
      <c r="B69" s="8"/>
      <c r="C69" s="8"/>
      <c r="D69" s="8"/>
    </row>
    <row r="70" spans="1:4" ht="15" customHeight="1" x14ac:dyDescent="0.25">
      <c r="A70" s="7" t="s">
        <v>151</v>
      </c>
      <c r="B70" s="8"/>
      <c r="C70" s="8"/>
      <c r="D70" s="8"/>
    </row>
    <row r="71" spans="1:4" ht="15" customHeight="1" x14ac:dyDescent="0.25">
      <c r="A71" s="7" t="s">
        <v>152</v>
      </c>
      <c r="B71" s="8"/>
      <c r="C71" s="8"/>
      <c r="D71" s="8"/>
    </row>
    <row r="72" spans="1:4" ht="15" customHeight="1" x14ac:dyDescent="0.25">
      <c r="A72" s="7" t="s">
        <v>153</v>
      </c>
      <c r="B72" s="8"/>
      <c r="C72" s="8"/>
      <c r="D72" s="8"/>
    </row>
    <row r="73" spans="1:4" ht="15" customHeight="1" x14ac:dyDescent="0.25">
      <c r="A73" s="7" t="s">
        <v>154</v>
      </c>
      <c r="B73" s="8"/>
      <c r="C73" s="8"/>
      <c r="D73" s="8"/>
    </row>
    <row r="74" spans="1:4" ht="15" customHeight="1" x14ac:dyDescent="0.25">
      <c r="A74" s="7" t="s">
        <v>155</v>
      </c>
      <c r="B74" s="8"/>
      <c r="C74" s="8"/>
      <c r="D74" s="8"/>
    </row>
    <row r="75" spans="1:4" ht="15" customHeight="1" x14ac:dyDescent="0.25">
      <c r="A75" s="7" t="s">
        <v>156</v>
      </c>
      <c r="B75" s="8"/>
      <c r="C75" s="8"/>
      <c r="D75" s="8"/>
    </row>
    <row r="76" spans="1:4" ht="15" customHeight="1" x14ac:dyDescent="0.25">
      <c r="A76" s="7" t="s">
        <v>157</v>
      </c>
      <c r="B76" s="8"/>
      <c r="C76" s="8"/>
      <c r="D76" s="8"/>
    </row>
    <row r="77" spans="1:4" ht="15" customHeight="1" x14ac:dyDescent="0.25">
      <c r="A77" s="7" t="s">
        <v>158</v>
      </c>
      <c r="B77" s="8"/>
      <c r="C77" s="8"/>
      <c r="D77" s="8"/>
    </row>
    <row r="78" spans="1:4" ht="15" customHeight="1" x14ac:dyDescent="0.25">
      <c r="A78" s="7" t="s">
        <v>159</v>
      </c>
      <c r="B78" s="8"/>
      <c r="C78" s="8"/>
      <c r="D78" s="8"/>
    </row>
    <row r="79" spans="1:4" ht="15" customHeight="1" x14ac:dyDescent="0.25">
      <c r="A79" s="7" t="s">
        <v>160</v>
      </c>
      <c r="B79" s="8"/>
      <c r="C79" s="8"/>
      <c r="D79" s="8"/>
    </row>
    <row r="80" spans="1:4" ht="15" customHeight="1" x14ac:dyDescent="0.25">
      <c r="A80" s="7" t="s">
        <v>161</v>
      </c>
      <c r="B80" s="8"/>
      <c r="C80" s="8"/>
      <c r="D80" s="8"/>
    </row>
    <row r="81" spans="1:4" ht="15" customHeight="1" x14ac:dyDescent="0.25">
      <c r="A81" s="7" t="s">
        <v>162</v>
      </c>
      <c r="B81" s="8"/>
      <c r="C81" s="8"/>
      <c r="D81" s="8"/>
    </row>
    <row r="82" spans="1:4" ht="15" customHeight="1" x14ac:dyDescent="0.25">
      <c r="A82" s="7" t="s">
        <v>163</v>
      </c>
      <c r="B82" s="8"/>
      <c r="C82" s="8"/>
      <c r="D82" s="8"/>
    </row>
    <row r="83" spans="1:4" ht="15" customHeight="1" x14ac:dyDescent="0.25">
      <c r="A83" s="7" t="s">
        <v>164</v>
      </c>
      <c r="B83" s="8"/>
      <c r="C83" s="8"/>
      <c r="D83" s="8"/>
    </row>
    <row r="84" spans="1:4" ht="15" customHeight="1" x14ac:dyDescent="0.25">
      <c r="A84" s="7" t="s">
        <v>165</v>
      </c>
      <c r="B84" s="8"/>
      <c r="C84" s="8"/>
      <c r="D84" s="8"/>
    </row>
    <row r="85" spans="1:4" ht="15" customHeight="1" x14ac:dyDescent="0.25">
      <c r="A85" s="7" t="s">
        <v>166</v>
      </c>
      <c r="B85" s="8"/>
      <c r="C85" s="8"/>
      <c r="D85" s="8"/>
    </row>
    <row r="86" spans="1:4" ht="15" customHeight="1" x14ac:dyDescent="0.25">
      <c r="A86" s="7" t="s">
        <v>167</v>
      </c>
      <c r="B86" s="8"/>
      <c r="C86" s="8"/>
      <c r="D86" s="8"/>
    </row>
    <row r="87" spans="1:4" ht="15" customHeight="1" x14ac:dyDescent="0.25">
      <c r="A87" s="7" t="s">
        <v>168</v>
      </c>
      <c r="B87" s="8"/>
      <c r="C87" s="8"/>
      <c r="D87" s="8"/>
    </row>
    <row r="88" spans="1:4" ht="15" customHeight="1" x14ac:dyDescent="0.25">
      <c r="A88" s="7" t="s">
        <v>169</v>
      </c>
      <c r="B88" s="8"/>
      <c r="C88" s="8"/>
      <c r="D88" s="8"/>
    </row>
    <row r="89" spans="1:4" ht="15" customHeight="1" x14ac:dyDescent="0.25">
      <c r="A89" s="7" t="s">
        <v>170</v>
      </c>
      <c r="B89" s="8"/>
      <c r="C89" s="8"/>
      <c r="D89" s="8"/>
    </row>
    <row r="90" spans="1:4" ht="15" customHeight="1" x14ac:dyDescent="0.25">
      <c r="A90" s="7" t="s">
        <v>171</v>
      </c>
      <c r="B90" s="8"/>
      <c r="C90" s="8"/>
      <c r="D90" s="8"/>
    </row>
    <row r="91" spans="1:4" ht="15" customHeight="1" x14ac:dyDescent="0.25">
      <c r="A91" s="7" t="s">
        <v>172</v>
      </c>
      <c r="B91" s="8"/>
      <c r="C91" s="8"/>
      <c r="D91" s="8"/>
    </row>
    <row r="92" spans="1:4" ht="15" customHeight="1" x14ac:dyDescent="0.25">
      <c r="A92" s="7" t="s">
        <v>173</v>
      </c>
      <c r="B92" s="8"/>
      <c r="C92" s="8"/>
      <c r="D92" s="8"/>
    </row>
    <row r="93" spans="1:4" ht="15" customHeight="1" x14ac:dyDescent="0.25">
      <c r="A93" s="7" t="s">
        <v>174</v>
      </c>
      <c r="B93" s="8"/>
      <c r="C93" s="8"/>
      <c r="D93" s="8"/>
    </row>
    <row r="94" spans="1:4" ht="15" customHeight="1" x14ac:dyDescent="0.25">
      <c r="A94" s="7" t="s">
        <v>175</v>
      </c>
      <c r="B94" s="8"/>
      <c r="C94" s="8"/>
      <c r="D94" s="8"/>
    </row>
    <row r="95" spans="1:4" ht="15" customHeight="1" x14ac:dyDescent="0.25">
      <c r="A95" s="7" t="s">
        <v>176</v>
      </c>
      <c r="B95" s="8"/>
      <c r="C95" s="8"/>
      <c r="D95" s="8"/>
    </row>
    <row r="96" spans="1:4" ht="15" customHeight="1" x14ac:dyDescent="0.25">
      <c r="A96" s="7" t="s">
        <v>177</v>
      </c>
      <c r="B96" s="8"/>
      <c r="C96" s="8"/>
      <c r="D96" s="8"/>
    </row>
    <row r="97" spans="1:4" ht="15" customHeight="1" x14ac:dyDescent="0.25">
      <c r="A97" s="7" t="s">
        <v>178</v>
      </c>
      <c r="B97" s="8"/>
      <c r="C97" s="8"/>
      <c r="D97" s="8"/>
    </row>
    <row r="98" spans="1:4" ht="15" customHeight="1" x14ac:dyDescent="0.25">
      <c r="A98" s="7" t="s">
        <v>179</v>
      </c>
      <c r="B98" s="8"/>
      <c r="C98" s="8"/>
      <c r="D98" s="8"/>
    </row>
    <row r="99" spans="1:4" ht="15" customHeight="1" x14ac:dyDescent="0.25">
      <c r="A99" s="7" t="s">
        <v>180</v>
      </c>
      <c r="B99" s="8"/>
      <c r="C99" s="8"/>
      <c r="D99" s="8"/>
    </row>
    <row r="100" spans="1:4" ht="15" customHeight="1" x14ac:dyDescent="0.25">
      <c r="A100" s="7" t="s">
        <v>181</v>
      </c>
      <c r="B100" s="8"/>
      <c r="C100" s="8"/>
      <c r="D100" s="8"/>
    </row>
    <row r="101" spans="1:4" ht="15" customHeight="1" x14ac:dyDescent="0.25">
      <c r="A101" s="7" t="s">
        <v>182</v>
      </c>
      <c r="B101" s="8"/>
      <c r="C101" s="8"/>
      <c r="D101" s="8"/>
    </row>
    <row r="102" spans="1:4" ht="15" customHeight="1" x14ac:dyDescent="0.25">
      <c r="A102" s="7" t="s">
        <v>183</v>
      </c>
      <c r="B102" s="8"/>
      <c r="C102" s="8"/>
      <c r="D102" s="8"/>
    </row>
    <row r="103" spans="1:4" ht="15" customHeight="1" x14ac:dyDescent="0.25">
      <c r="A103" s="7" t="s">
        <v>184</v>
      </c>
      <c r="B103" s="8"/>
      <c r="C103" s="8"/>
      <c r="D103" s="8"/>
    </row>
    <row r="104" spans="1:4" ht="15" customHeight="1" x14ac:dyDescent="0.25">
      <c r="A104" s="7" t="s">
        <v>185</v>
      </c>
      <c r="B104" s="8"/>
      <c r="C104" s="8"/>
      <c r="D104" s="8"/>
    </row>
    <row r="105" spans="1:4" ht="15" customHeight="1" x14ac:dyDescent="0.25">
      <c r="A105" s="7" t="s">
        <v>186</v>
      </c>
      <c r="B105" s="8"/>
      <c r="C105" s="8"/>
      <c r="D105" s="8"/>
    </row>
    <row r="106" spans="1:4" ht="15" customHeight="1" x14ac:dyDescent="0.25">
      <c r="A106" s="7" t="s">
        <v>187</v>
      </c>
      <c r="B106" s="8"/>
      <c r="C106" s="8"/>
      <c r="D106" s="8"/>
    </row>
    <row r="107" spans="1:4" ht="15" customHeight="1" x14ac:dyDescent="0.25">
      <c r="A107" s="7" t="s">
        <v>188</v>
      </c>
      <c r="B107" s="8"/>
      <c r="C107" s="8"/>
      <c r="D107" s="8"/>
    </row>
    <row r="108" spans="1:4" ht="15" customHeight="1" x14ac:dyDescent="0.25">
      <c r="A108" s="7" t="s">
        <v>189</v>
      </c>
      <c r="B108" s="8"/>
      <c r="C108" s="8"/>
      <c r="D108" s="8"/>
    </row>
    <row r="109" spans="1:4" ht="15" customHeight="1" x14ac:dyDescent="0.25">
      <c r="A109" s="7" t="s">
        <v>190</v>
      </c>
      <c r="B109" s="8"/>
      <c r="C109" s="8"/>
      <c r="D109" s="8"/>
    </row>
    <row r="110" spans="1:4" ht="15" customHeight="1" x14ac:dyDescent="0.25">
      <c r="A110" s="7" t="s">
        <v>191</v>
      </c>
      <c r="B110" s="8"/>
      <c r="C110" s="8"/>
      <c r="D110" s="8"/>
    </row>
    <row r="111" spans="1:4" ht="15" customHeight="1" x14ac:dyDescent="0.25">
      <c r="A111" s="7" t="s">
        <v>192</v>
      </c>
      <c r="B111" s="8"/>
      <c r="C111" s="8"/>
      <c r="D111" s="8"/>
    </row>
    <row r="112" spans="1:4" ht="15" customHeight="1" x14ac:dyDescent="0.25">
      <c r="A112" s="7" t="s">
        <v>193</v>
      </c>
      <c r="B112" s="8"/>
      <c r="C112" s="8"/>
      <c r="D112" s="8"/>
    </row>
    <row r="113" spans="1:4" ht="15" customHeight="1" x14ac:dyDescent="0.25">
      <c r="A113" s="7" t="s">
        <v>194</v>
      </c>
      <c r="B113" s="8"/>
      <c r="C113" s="8"/>
      <c r="D113" s="8"/>
    </row>
    <row r="114" spans="1:4" ht="15" customHeight="1" x14ac:dyDescent="0.25">
      <c r="A114" s="7" t="s">
        <v>195</v>
      </c>
      <c r="B114" s="8"/>
      <c r="C114" s="8"/>
      <c r="D114" s="8"/>
    </row>
    <row r="115" spans="1:4" ht="15" customHeight="1" x14ac:dyDescent="0.25">
      <c r="A115" s="7" t="s">
        <v>196</v>
      </c>
      <c r="B115" s="8"/>
      <c r="C115" s="8"/>
      <c r="D115" s="8"/>
    </row>
    <row r="116" spans="1:4" ht="15" customHeight="1" x14ac:dyDescent="0.25">
      <c r="A116" s="7" t="s">
        <v>197</v>
      </c>
      <c r="B116" s="8"/>
      <c r="C116" s="8"/>
      <c r="D116" s="8"/>
    </row>
    <row r="117" spans="1:4" ht="15" customHeight="1" x14ac:dyDescent="0.25">
      <c r="A117" s="7" t="s">
        <v>198</v>
      </c>
      <c r="B117" s="8"/>
      <c r="C117" s="8"/>
      <c r="D117" s="8"/>
    </row>
    <row r="118" spans="1:4" ht="15" customHeight="1" x14ac:dyDescent="0.25">
      <c r="A118" s="7" t="s">
        <v>199</v>
      </c>
      <c r="B118" s="8"/>
      <c r="C118" s="8"/>
      <c r="D118" s="8"/>
    </row>
    <row r="119" spans="1:4" ht="15" customHeight="1" x14ac:dyDescent="0.25">
      <c r="A119" s="7" t="s">
        <v>200</v>
      </c>
      <c r="B119" s="8"/>
      <c r="C119" s="8"/>
      <c r="D119" s="8"/>
    </row>
    <row r="120" spans="1:4" ht="15" customHeight="1" x14ac:dyDescent="0.25">
      <c r="A120" s="7" t="s">
        <v>201</v>
      </c>
      <c r="B120" s="8"/>
      <c r="C120" s="8"/>
      <c r="D120" s="8"/>
    </row>
    <row r="121" spans="1:4" ht="15" customHeight="1" x14ac:dyDescent="0.25">
      <c r="A121" s="7" t="s">
        <v>202</v>
      </c>
      <c r="B121" s="8"/>
      <c r="C121" s="8"/>
      <c r="D121" s="8"/>
    </row>
    <row r="122" spans="1:4" ht="15" customHeight="1" x14ac:dyDescent="0.25">
      <c r="A122" s="7" t="s">
        <v>203</v>
      </c>
      <c r="B122" s="8"/>
      <c r="C122" s="8"/>
      <c r="D122" s="8"/>
    </row>
    <row r="123" spans="1:4" ht="15" customHeight="1" x14ac:dyDescent="0.25">
      <c r="A123" s="7" t="s">
        <v>204</v>
      </c>
      <c r="B123" s="8"/>
      <c r="C123" s="8"/>
      <c r="D123" s="8"/>
    </row>
    <row r="124" spans="1:4" ht="15" customHeight="1" x14ac:dyDescent="0.25">
      <c r="A124" s="7" t="s">
        <v>205</v>
      </c>
      <c r="B124" s="8"/>
      <c r="C124" s="8"/>
      <c r="D124" s="8"/>
    </row>
    <row r="125" spans="1:4" ht="15" customHeight="1" x14ac:dyDescent="0.25">
      <c r="A125" s="7" t="s">
        <v>206</v>
      </c>
      <c r="B125" s="8"/>
      <c r="C125" s="8"/>
      <c r="D125" s="8"/>
    </row>
    <row r="126" spans="1:4" ht="15" customHeight="1" x14ac:dyDescent="0.25">
      <c r="A126" s="7" t="s">
        <v>207</v>
      </c>
      <c r="B126" s="8"/>
      <c r="C126" s="8"/>
      <c r="D126" s="8"/>
    </row>
    <row r="127" spans="1:4" ht="15" customHeight="1" x14ac:dyDescent="0.25">
      <c r="A127" s="7" t="s">
        <v>208</v>
      </c>
      <c r="B127" s="8"/>
      <c r="C127" s="8"/>
      <c r="D127" s="8"/>
    </row>
    <row r="128" spans="1:4" ht="15" customHeight="1" x14ac:dyDescent="0.25">
      <c r="A128" s="7" t="s">
        <v>209</v>
      </c>
      <c r="B128" s="8"/>
      <c r="C128" s="8"/>
      <c r="D128" s="8"/>
    </row>
    <row r="129" spans="1:4" ht="15" customHeight="1" x14ac:dyDescent="0.25">
      <c r="A129" s="7" t="s">
        <v>210</v>
      </c>
      <c r="B129" s="8"/>
      <c r="C129" s="8"/>
      <c r="D129" s="8"/>
    </row>
    <row r="130" spans="1:4" ht="15" customHeight="1" x14ac:dyDescent="0.25">
      <c r="A130" s="7" t="s">
        <v>211</v>
      </c>
      <c r="B130" s="8"/>
      <c r="C130" s="8"/>
      <c r="D130" s="8"/>
    </row>
    <row r="131" spans="1:4" ht="15" customHeight="1" x14ac:dyDescent="0.25">
      <c r="A131" s="7" t="s">
        <v>212</v>
      </c>
      <c r="B131" s="8"/>
      <c r="C131" s="8"/>
      <c r="D131" s="8"/>
    </row>
    <row r="132" spans="1:4" ht="15" customHeight="1" x14ac:dyDescent="0.25">
      <c r="A132" s="7" t="s">
        <v>213</v>
      </c>
      <c r="B132" s="8"/>
      <c r="C132" s="8"/>
      <c r="D132" s="8"/>
    </row>
    <row r="133" spans="1:4" ht="15" customHeight="1" x14ac:dyDescent="0.25">
      <c r="A133" s="7" t="s">
        <v>214</v>
      </c>
      <c r="B133" s="8"/>
      <c r="C133" s="8"/>
      <c r="D133" s="8"/>
    </row>
    <row r="134" spans="1:4" ht="15" customHeight="1" x14ac:dyDescent="0.25">
      <c r="A134" s="7" t="s">
        <v>215</v>
      </c>
      <c r="B134" s="8"/>
      <c r="C134" s="8"/>
      <c r="D134" s="8"/>
    </row>
    <row r="135" spans="1:4" ht="15" customHeight="1" x14ac:dyDescent="0.25">
      <c r="A135" s="7" t="s">
        <v>216</v>
      </c>
      <c r="B135" s="8"/>
      <c r="C135" s="8"/>
      <c r="D135" s="8"/>
    </row>
    <row r="136" spans="1:4" ht="15" customHeight="1" x14ac:dyDescent="0.25">
      <c r="A136" s="7" t="s">
        <v>217</v>
      </c>
      <c r="B136" s="8"/>
      <c r="C136" s="8"/>
      <c r="D136" s="8"/>
    </row>
    <row r="137" spans="1:4" ht="15" customHeight="1" x14ac:dyDescent="0.25">
      <c r="A137" s="7" t="s">
        <v>218</v>
      </c>
      <c r="B137" s="8"/>
      <c r="C137" s="8"/>
      <c r="D137" s="8"/>
    </row>
    <row r="138" spans="1:4" ht="15" customHeight="1" x14ac:dyDescent="0.25">
      <c r="A138" s="7" t="s">
        <v>219</v>
      </c>
      <c r="B138" s="8"/>
      <c r="C138" s="8"/>
      <c r="D138" s="8"/>
    </row>
    <row r="139" spans="1:4" ht="15" customHeight="1" x14ac:dyDescent="0.25">
      <c r="A139" s="7" t="s">
        <v>220</v>
      </c>
      <c r="B139" s="8"/>
      <c r="C139" s="8"/>
      <c r="D139" s="8"/>
    </row>
    <row r="140" spans="1:4" ht="15" customHeight="1" x14ac:dyDescent="0.25">
      <c r="A140" s="7" t="s">
        <v>221</v>
      </c>
      <c r="B140" s="8"/>
      <c r="C140" s="8"/>
      <c r="D140" s="8"/>
    </row>
    <row r="141" spans="1:4" ht="15" customHeight="1" x14ac:dyDescent="0.25">
      <c r="A141" s="7" t="s">
        <v>222</v>
      </c>
      <c r="B141" s="8"/>
      <c r="C141" s="8"/>
      <c r="D141" s="8"/>
    </row>
    <row r="142" spans="1:4" ht="15" customHeight="1" x14ac:dyDescent="0.25">
      <c r="A142" s="7" t="s">
        <v>223</v>
      </c>
      <c r="B142" s="8"/>
      <c r="C142" s="8"/>
      <c r="D142" s="8"/>
    </row>
    <row r="143" spans="1:4" ht="15" customHeight="1" x14ac:dyDescent="0.25">
      <c r="A143" s="7" t="s">
        <v>224</v>
      </c>
      <c r="B143" s="8"/>
      <c r="C143" s="8"/>
      <c r="D143" s="8"/>
    </row>
    <row r="144" spans="1:4" ht="15" customHeight="1" x14ac:dyDescent="0.25">
      <c r="A144" s="7" t="s">
        <v>225</v>
      </c>
      <c r="B144" s="8"/>
      <c r="C144" s="8"/>
      <c r="D144" s="8"/>
    </row>
    <row r="145" spans="1:4" ht="15" customHeight="1" x14ac:dyDescent="0.25">
      <c r="A145" s="7" t="s">
        <v>226</v>
      </c>
      <c r="B145" s="8"/>
      <c r="C145" s="8"/>
      <c r="D145" s="8"/>
    </row>
    <row r="146" spans="1:4" ht="15" customHeight="1" x14ac:dyDescent="0.25">
      <c r="A146" s="7" t="s">
        <v>227</v>
      </c>
      <c r="B146" s="8"/>
      <c r="C146" s="8"/>
      <c r="D146" s="8"/>
    </row>
    <row r="147" spans="1:4" ht="15" customHeight="1" x14ac:dyDescent="0.25">
      <c r="A147" s="7" t="s">
        <v>228</v>
      </c>
      <c r="B147" s="8"/>
      <c r="C147" s="8"/>
      <c r="D147" s="8"/>
    </row>
    <row r="148" spans="1:4" ht="15" customHeight="1" x14ac:dyDescent="0.25">
      <c r="A148" s="7" t="s">
        <v>229</v>
      </c>
      <c r="B148" s="8"/>
      <c r="C148" s="8"/>
      <c r="D148" s="8"/>
    </row>
    <row r="149" spans="1:4" ht="15" customHeight="1" x14ac:dyDescent="0.25">
      <c r="A149" s="7" t="s">
        <v>230</v>
      </c>
      <c r="B149" s="8"/>
      <c r="C149" s="8"/>
      <c r="D149" s="8"/>
    </row>
    <row r="150" spans="1:4" ht="15" customHeight="1" x14ac:dyDescent="0.25">
      <c r="A150" s="7" t="s">
        <v>231</v>
      </c>
      <c r="B150" s="8"/>
      <c r="C150" s="8"/>
      <c r="D150" s="8"/>
    </row>
    <row r="151" spans="1:4" ht="15" customHeight="1" x14ac:dyDescent="0.25">
      <c r="A151" s="7" t="s">
        <v>232</v>
      </c>
      <c r="B151" s="8"/>
      <c r="C151" s="8"/>
      <c r="D151" s="8"/>
    </row>
    <row r="152" spans="1:4" ht="15" customHeight="1" x14ac:dyDescent="0.25">
      <c r="A152" s="7" t="s">
        <v>233</v>
      </c>
      <c r="B152" s="8"/>
      <c r="C152" s="8"/>
      <c r="D152" s="8"/>
    </row>
    <row r="153" spans="1:4" ht="15" customHeight="1" x14ac:dyDescent="0.25">
      <c r="A153" s="7" t="s">
        <v>234</v>
      </c>
      <c r="B153" s="8"/>
      <c r="C153" s="8"/>
      <c r="D153" s="8"/>
    </row>
    <row r="154" spans="1:4" ht="15" customHeight="1" x14ac:dyDescent="0.25">
      <c r="A154" s="7" t="s">
        <v>235</v>
      </c>
      <c r="B154" s="8"/>
      <c r="C154" s="8"/>
      <c r="D154" s="8"/>
    </row>
    <row r="155" spans="1:4" ht="15" customHeight="1" x14ac:dyDescent="0.25">
      <c r="A155" s="7" t="s">
        <v>236</v>
      </c>
      <c r="B155" s="8"/>
      <c r="C155" s="8"/>
      <c r="D155" s="8"/>
    </row>
    <row r="156" spans="1:4" ht="15" customHeight="1" x14ac:dyDescent="0.25">
      <c r="A156" s="7" t="s">
        <v>237</v>
      </c>
      <c r="B156" s="8"/>
      <c r="C156" s="8"/>
      <c r="D156" s="8"/>
    </row>
    <row r="157" spans="1:4" ht="15" customHeight="1" x14ac:dyDescent="0.25">
      <c r="A157" s="7" t="s">
        <v>238</v>
      </c>
      <c r="B157" s="8"/>
      <c r="C157" s="8"/>
      <c r="D157" s="8"/>
    </row>
    <row r="158" spans="1:4" ht="15" customHeight="1" x14ac:dyDescent="0.25">
      <c r="A158" s="7" t="s">
        <v>239</v>
      </c>
      <c r="B158" s="8"/>
      <c r="C158" s="8"/>
      <c r="D158" s="8"/>
    </row>
    <row r="159" spans="1:4" ht="15" customHeight="1" x14ac:dyDescent="0.25">
      <c r="A159" s="7" t="s">
        <v>240</v>
      </c>
      <c r="B159" s="8"/>
      <c r="C159" s="8"/>
      <c r="D159" s="8"/>
    </row>
    <row r="160" spans="1:4" ht="15" customHeight="1" x14ac:dyDescent="0.25">
      <c r="A160" s="7" t="s">
        <v>241</v>
      </c>
      <c r="B160" s="8"/>
      <c r="C160" s="8"/>
      <c r="D160" s="8"/>
    </row>
    <row r="161" spans="1:4" ht="15" customHeight="1" x14ac:dyDescent="0.25">
      <c r="A161" s="7" t="s">
        <v>242</v>
      </c>
      <c r="B161" s="8"/>
      <c r="C161" s="8"/>
      <c r="D161" s="8"/>
    </row>
    <row r="162" spans="1:4" ht="15" customHeight="1" x14ac:dyDescent="0.25">
      <c r="A162" s="7" t="s">
        <v>243</v>
      </c>
      <c r="B162" s="8"/>
      <c r="C162" s="8"/>
      <c r="D162" s="8"/>
    </row>
    <row r="163" spans="1:4" ht="15" customHeight="1" x14ac:dyDescent="0.25">
      <c r="A163" s="7" t="s">
        <v>244</v>
      </c>
      <c r="B163" s="8"/>
      <c r="C163" s="8"/>
      <c r="D163" s="8"/>
    </row>
    <row r="164" spans="1:4" ht="15" customHeight="1" x14ac:dyDescent="0.25">
      <c r="A164" s="7" t="s">
        <v>245</v>
      </c>
      <c r="B164" s="8"/>
      <c r="C164" s="8"/>
      <c r="D164" s="8"/>
    </row>
    <row r="165" spans="1:4" ht="15" customHeight="1" x14ac:dyDescent="0.25">
      <c r="A165" s="7" t="s">
        <v>246</v>
      </c>
      <c r="B165" s="8"/>
      <c r="C165" s="8"/>
      <c r="D165" s="8"/>
    </row>
    <row r="166" spans="1:4" ht="15" customHeight="1" x14ac:dyDescent="0.25">
      <c r="A166" s="7" t="s">
        <v>247</v>
      </c>
      <c r="B166" s="8"/>
      <c r="C166" s="8"/>
      <c r="D166" s="8"/>
    </row>
    <row r="167" spans="1:4" ht="15" customHeight="1" x14ac:dyDescent="0.25">
      <c r="A167" s="7" t="s">
        <v>248</v>
      </c>
      <c r="B167" s="8"/>
      <c r="C167" s="8"/>
      <c r="D167" s="8"/>
    </row>
    <row r="168" spans="1:4" ht="15" customHeight="1" x14ac:dyDescent="0.25">
      <c r="A168" s="7" t="s">
        <v>249</v>
      </c>
      <c r="B168" s="8"/>
      <c r="C168" s="8"/>
      <c r="D168" s="8"/>
    </row>
    <row r="169" spans="1:4" ht="15" customHeight="1" x14ac:dyDescent="0.25">
      <c r="A169" s="7" t="s">
        <v>250</v>
      </c>
      <c r="B169" s="8"/>
      <c r="C169" s="8"/>
      <c r="D169" s="8"/>
    </row>
    <row r="170" spans="1:4" ht="15" customHeight="1" x14ac:dyDescent="0.25">
      <c r="A170" s="7" t="s">
        <v>251</v>
      </c>
      <c r="B170" s="8"/>
      <c r="C170" s="8"/>
      <c r="D170" s="8"/>
    </row>
    <row r="171" spans="1:4" ht="15" customHeight="1" x14ac:dyDescent="0.25">
      <c r="A171" s="7" t="s">
        <v>252</v>
      </c>
      <c r="B171" s="8"/>
      <c r="C171" s="8"/>
      <c r="D171" s="8"/>
    </row>
    <row r="172" spans="1:4" ht="15" customHeight="1" x14ac:dyDescent="0.25">
      <c r="A172" s="7" t="s">
        <v>253</v>
      </c>
      <c r="B172" s="8"/>
      <c r="C172" s="8"/>
      <c r="D172" s="8"/>
    </row>
    <row r="173" spans="1:4" ht="15" customHeight="1" x14ac:dyDescent="0.25">
      <c r="A173" s="7" t="s">
        <v>254</v>
      </c>
      <c r="B173" s="8"/>
      <c r="C173" s="8"/>
      <c r="D173" s="8"/>
    </row>
    <row r="174" spans="1:4" ht="15" customHeight="1" x14ac:dyDescent="0.25">
      <c r="A174" s="7" t="s">
        <v>255</v>
      </c>
      <c r="B174" s="8"/>
      <c r="C174" s="8"/>
      <c r="D174" s="8"/>
    </row>
    <row r="175" spans="1:4" ht="15" customHeight="1" x14ac:dyDescent="0.25">
      <c r="A175" s="7" t="s">
        <v>256</v>
      </c>
      <c r="B175" s="8"/>
      <c r="C175" s="8"/>
      <c r="D175" s="8"/>
    </row>
    <row r="176" spans="1:4" ht="15" customHeight="1" x14ac:dyDescent="0.25">
      <c r="A176" s="7" t="s">
        <v>257</v>
      </c>
      <c r="B176" s="8"/>
      <c r="C176" s="8"/>
      <c r="D176" s="8"/>
    </row>
    <row r="177" spans="1:4" ht="15" customHeight="1" x14ac:dyDescent="0.25">
      <c r="A177" s="7" t="s">
        <v>258</v>
      </c>
      <c r="B177" s="8"/>
      <c r="C177" s="8"/>
      <c r="D177" s="8"/>
    </row>
    <row r="178" spans="1:4" ht="15" customHeight="1" x14ac:dyDescent="0.25">
      <c r="A178" s="7" t="s">
        <v>259</v>
      </c>
      <c r="B178" s="8"/>
      <c r="C178" s="8"/>
      <c r="D178" s="8"/>
    </row>
    <row r="179" spans="1:4" ht="15" customHeight="1" x14ac:dyDescent="0.25">
      <c r="A179" s="7" t="s">
        <v>260</v>
      </c>
      <c r="B179" s="8"/>
      <c r="C179" s="8"/>
      <c r="D179" s="8"/>
    </row>
    <row r="180" spans="1:4" ht="15" customHeight="1" x14ac:dyDescent="0.25">
      <c r="A180" s="7" t="s">
        <v>261</v>
      </c>
      <c r="B180" s="8"/>
      <c r="C180" s="8"/>
      <c r="D180" s="8"/>
    </row>
    <row r="181" spans="1:4" ht="15" customHeight="1" x14ac:dyDescent="0.25">
      <c r="A181" s="7" t="s">
        <v>262</v>
      </c>
      <c r="B181" s="8"/>
      <c r="C181" s="8"/>
      <c r="D181" s="8"/>
    </row>
    <row r="182" spans="1:4" ht="15" customHeight="1" x14ac:dyDescent="0.25">
      <c r="A182" s="7" t="s">
        <v>263</v>
      </c>
      <c r="B182" s="8"/>
      <c r="C182" s="8"/>
      <c r="D182" s="8"/>
    </row>
    <row r="183" spans="1:4" ht="15" customHeight="1" x14ac:dyDescent="0.25">
      <c r="A183" s="7" t="s">
        <v>264</v>
      </c>
      <c r="B183" s="8"/>
      <c r="C183" s="8"/>
      <c r="D183" s="8"/>
    </row>
    <row r="184" spans="1:4" ht="15" customHeight="1" x14ac:dyDescent="0.25">
      <c r="A184" s="7" t="s">
        <v>265</v>
      </c>
      <c r="B184" s="8"/>
      <c r="C184" s="8"/>
      <c r="D184" s="8"/>
    </row>
    <row r="185" spans="1:4" ht="15" customHeight="1" x14ac:dyDescent="0.25">
      <c r="A185" s="7" t="s">
        <v>266</v>
      </c>
      <c r="B185" s="8"/>
      <c r="C185" s="8"/>
      <c r="D185" s="8"/>
    </row>
    <row r="186" spans="1:4" ht="15" customHeight="1" x14ac:dyDescent="0.25">
      <c r="A186" s="7" t="s">
        <v>267</v>
      </c>
      <c r="B186" s="8"/>
      <c r="C186" s="8"/>
      <c r="D186" s="8"/>
    </row>
    <row r="187" spans="1:4" ht="15" customHeight="1" x14ac:dyDescent="0.25">
      <c r="A187" s="7" t="s">
        <v>268</v>
      </c>
      <c r="B187" s="8"/>
      <c r="C187" s="8"/>
      <c r="D187" s="8"/>
    </row>
    <row r="188" spans="1:4" ht="15" customHeight="1" x14ac:dyDescent="0.25">
      <c r="A188" s="7" t="s">
        <v>269</v>
      </c>
      <c r="B188" s="8"/>
      <c r="C188" s="8"/>
      <c r="D188" s="8"/>
    </row>
    <row r="189" spans="1:4" ht="15" customHeight="1" x14ac:dyDescent="0.25">
      <c r="A189" s="7" t="s">
        <v>270</v>
      </c>
      <c r="B189" s="8"/>
      <c r="C189" s="8"/>
      <c r="D189" s="8"/>
    </row>
    <row r="190" spans="1:4" ht="15" customHeight="1" x14ac:dyDescent="0.25">
      <c r="A190" s="7" t="s">
        <v>271</v>
      </c>
      <c r="B190" s="8"/>
      <c r="C190" s="8"/>
      <c r="D190" s="8"/>
    </row>
    <row r="191" spans="1:4" ht="15" customHeight="1" x14ac:dyDescent="0.25">
      <c r="A191" s="7" t="s">
        <v>272</v>
      </c>
      <c r="B191" s="8"/>
      <c r="C191" s="8"/>
      <c r="D191" s="8"/>
    </row>
    <row r="192" spans="1:4" ht="15" customHeight="1" x14ac:dyDescent="0.25">
      <c r="A192" s="7" t="s">
        <v>273</v>
      </c>
      <c r="B192" s="8"/>
      <c r="C192" s="8"/>
      <c r="D192" s="8"/>
    </row>
    <row r="193" spans="1:4" ht="15" customHeight="1" x14ac:dyDescent="0.25">
      <c r="A193" s="7" t="s">
        <v>274</v>
      </c>
      <c r="B193" s="8"/>
      <c r="C193" s="8"/>
      <c r="D193" s="8"/>
    </row>
    <row r="194" spans="1:4" ht="15" customHeight="1" x14ac:dyDescent="0.25">
      <c r="A194" s="7" t="s">
        <v>275</v>
      </c>
      <c r="B194" s="8"/>
      <c r="C194" s="8"/>
      <c r="D194" s="8"/>
    </row>
    <row r="195" spans="1:4" ht="15" customHeight="1" x14ac:dyDescent="0.25">
      <c r="A195" s="7" t="s">
        <v>276</v>
      </c>
      <c r="B195" s="8"/>
      <c r="C195" s="8"/>
      <c r="D195" s="8"/>
    </row>
    <row r="196" spans="1:4" ht="15" customHeight="1" x14ac:dyDescent="0.25">
      <c r="A196" s="7" t="s">
        <v>277</v>
      </c>
      <c r="B196" s="8"/>
      <c r="C196" s="8"/>
      <c r="D196" s="8"/>
    </row>
    <row r="197" spans="1:4" ht="15" customHeight="1" x14ac:dyDescent="0.25">
      <c r="A197" s="7" t="s">
        <v>278</v>
      </c>
      <c r="B197" s="8"/>
      <c r="C197" s="8"/>
      <c r="D197" s="8"/>
    </row>
    <row r="198" spans="1:4" ht="15" customHeight="1" x14ac:dyDescent="0.25">
      <c r="A198" s="7" t="s">
        <v>279</v>
      </c>
      <c r="B198" s="8"/>
      <c r="C198" s="8"/>
      <c r="D198" s="8"/>
    </row>
    <row r="199" spans="1:4" ht="15" customHeight="1" x14ac:dyDescent="0.25">
      <c r="A199" s="7" t="s">
        <v>280</v>
      </c>
      <c r="B199" s="8"/>
      <c r="C199" s="8"/>
      <c r="D199" s="8"/>
    </row>
    <row r="200" spans="1:4" ht="15" customHeight="1" x14ac:dyDescent="0.25">
      <c r="A200" s="7" t="s">
        <v>281</v>
      </c>
      <c r="B200" s="8"/>
      <c r="C200" s="8"/>
      <c r="D200" s="8"/>
    </row>
    <row r="201" spans="1:4" ht="15" customHeight="1" x14ac:dyDescent="0.25">
      <c r="A201" s="7" t="s">
        <v>282</v>
      </c>
      <c r="B201" s="8"/>
      <c r="C201" s="8"/>
      <c r="D201" s="8"/>
    </row>
    <row r="202" spans="1:4" ht="15" customHeight="1" x14ac:dyDescent="0.25">
      <c r="A202" s="7" t="s">
        <v>283</v>
      </c>
      <c r="B202" s="8"/>
      <c r="C202" s="8"/>
      <c r="D202" s="8"/>
    </row>
    <row r="203" spans="1:4" ht="15" customHeight="1" x14ac:dyDescent="0.25">
      <c r="A203" s="7" t="s">
        <v>284</v>
      </c>
      <c r="B203" s="8"/>
      <c r="C203" s="8"/>
      <c r="D203" s="8"/>
    </row>
    <row r="204" spans="1:4" ht="15" customHeight="1" x14ac:dyDescent="0.25">
      <c r="A204" s="7" t="s">
        <v>285</v>
      </c>
      <c r="B204" s="8"/>
      <c r="C204" s="8"/>
      <c r="D204" s="8"/>
    </row>
    <row r="205" spans="1:4" ht="15" customHeight="1" x14ac:dyDescent="0.25">
      <c r="A205" s="7" t="s">
        <v>286</v>
      </c>
      <c r="B205" s="8"/>
      <c r="C205" s="8"/>
      <c r="D205" s="8"/>
    </row>
    <row r="206" spans="1:4" ht="15" customHeight="1" x14ac:dyDescent="0.25">
      <c r="A206" s="7" t="s">
        <v>287</v>
      </c>
      <c r="B206" s="8"/>
      <c r="C206" s="8"/>
      <c r="D206" s="8"/>
    </row>
    <row r="207" spans="1:4" ht="15" customHeight="1" x14ac:dyDescent="0.25">
      <c r="A207" s="7" t="s">
        <v>288</v>
      </c>
      <c r="B207" s="8"/>
      <c r="C207" s="8"/>
      <c r="D207" s="8"/>
    </row>
    <row r="208" spans="1:4" ht="15" customHeight="1" x14ac:dyDescent="0.25">
      <c r="A208" s="7" t="s">
        <v>289</v>
      </c>
      <c r="B208" s="8"/>
      <c r="C208" s="8"/>
      <c r="D208" s="8"/>
    </row>
    <row r="209" spans="1:4" ht="15" customHeight="1" x14ac:dyDescent="0.25">
      <c r="A209" s="7" t="s">
        <v>290</v>
      </c>
      <c r="B209" s="8"/>
      <c r="C209" s="8"/>
      <c r="D209" s="8"/>
    </row>
    <row r="210" spans="1:4" ht="15" customHeight="1" x14ac:dyDescent="0.25">
      <c r="A210" s="7" t="s">
        <v>291</v>
      </c>
      <c r="B210" s="8"/>
      <c r="C210" s="8"/>
      <c r="D210" s="8"/>
    </row>
    <row r="211" spans="1:4" ht="15" customHeight="1" x14ac:dyDescent="0.25">
      <c r="A211" s="7" t="s">
        <v>292</v>
      </c>
      <c r="B211" s="8"/>
      <c r="C211" s="8"/>
      <c r="D211" s="8"/>
    </row>
    <row r="212" spans="1:4" ht="15" customHeight="1" x14ac:dyDescent="0.25">
      <c r="A212" s="7" t="s">
        <v>293</v>
      </c>
      <c r="B212" s="8"/>
      <c r="C212" s="8"/>
      <c r="D212" s="8"/>
    </row>
    <row r="213" spans="1:4" ht="15" customHeight="1" x14ac:dyDescent="0.25">
      <c r="A213" s="7" t="s">
        <v>294</v>
      </c>
      <c r="B213" s="8"/>
      <c r="C213" s="8"/>
      <c r="D213" s="8"/>
    </row>
    <row r="214" spans="1:4" ht="15" customHeight="1" x14ac:dyDescent="0.25">
      <c r="A214" s="7" t="s">
        <v>295</v>
      </c>
      <c r="B214" s="8"/>
      <c r="C214" s="8"/>
      <c r="D214" s="8"/>
    </row>
    <row r="215" spans="1:4" ht="15" customHeight="1" x14ac:dyDescent="0.25">
      <c r="A215" s="7" t="s">
        <v>296</v>
      </c>
      <c r="B215" s="8"/>
      <c r="C215" s="8"/>
      <c r="D215" s="8"/>
    </row>
    <row r="216" spans="1:4" ht="15" customHeight="1" x14ac:dyDescent="0.25">
      <c r="A216" s="7" t="s">
        <v>297</v>
      </c>
      <c r="B216" s="8"/>
      <c r="C216" s="8"/>
      <c r="D216" s="8"/>
    </row>
    <row r="217" spans="1:4" ht="15" customHeight="1" x14ac:dyDescent="0.25">
      <c r="A217" s="7" t="s">
        <v>298</v>
      </c>
      <c r="B217" s="8"/>
      <c r="C217" s="8"/>
      <c r="D217" s="8"/>
    </row>
    <row r="218" spans="1:4" ht="15" customHeight="1" x14ac:dyDescent="0.25">
      <c r="A218" s="7" t="s">
        <v>299</v>
      </c>
      <c r="B218" s="8"/>
      <c r="C218" s="8"/>
      <c r="D218" s="8"/>
    </row>
    <row r="219" spans="1:4" ht="15" customHeight="1" x14ac:dyDescent="0.25">
      <c r="A219" s="7" t="s">
        <v>300</v>
      </c>
      <c r="B219" s="8"/>
      <c r="C219" s="8"/>
      <c r="D219" s="8"/>
    </row>
    <row r="220" spans="1:4" ht="15" customHeight="1" x14ac:dyDescent="0.25">
      <c r="A220" s="7" t="s">
        <v>301</v>
      </c>
      <c r="B220" s="8"/>
      <c r="C220" s="8"/>
      <c r="D220" s="8"/>
    </row>
    <row r="221" spans="1:4" ht="15" customHeight="1" x14ac:dyDescent="0.25">
      <c r="A221" s="7" t="s">
        <v>302</v>
      </c>
      <c r="B221" s="8"/>
      <c r="C221" s="8"/>
      <c r="D221" s="8"/>
    </row>
    <row r="222" spans="1:4" ht="15" customHeight="1" x14ac:dyDescent="0.25">
      <c r="A222" s="7" t="s">
        <v>303</v>
      </c>
      <c r="B222" s="8"/>
      <c r="C222" s="8"/>
      <c r="D222" s="8"/>
    </row>
    <row r="223" spans="1:4" ht="15" customHeight="1" x14ac:dyDescent="0.25">
      <c r="A223" s="7" t="s">
        <v>304</v>
      </c>
      <c r="B223" s="8"/>
      <c r="C223" s="8"/>
      <c r="D223" s="8"/>
    </row>
    <row r="224" spans="1:4" ht="15" customHeight="1" x14ac:dyDescent="0.25">
      <c r="A224" s="7" t="s">
        <v>305</v>
      </c>
      <c r="B224" s="8"/>
      <c r="C224" s="8"/>
      <c r="D224" s="8"/>
    </row>
    <row r="225" spans="1:4" ht="15" customHeight="1" x14ac:dyDescent="0.25">
      <c r="A225" s="7" t="s">
        <v>306</v>
      </c>
      <c r="B225" s="8"/>
      <c r="C225" s="8"/>
      <c r="D225" s="8"/>
    </row>
    <row r="226" spans="1:4" ht="15" customHeight="1" x14ac:dyDescent="0.25">
      <c r="A226" s="7" t="s">
        <v>307</v>
      </c>
      <c r="B226" s="8"/>
      <c r="C226" s="8"/>
      <c r="D226" s="8"/>
    </row>
    <row r="227" spans="1:4" ht="15" customHeight="1" x14ac:dyDescent="0.25">
      <c r="A227" s="7" t="s">
        <v>308</v>
      </c>
      <c r="B227" s="8"/>
      <c r="C227" s="8"/>
      <c r="D227" s="8"/>
    </row>
    <row r="228" spans="1:4" ht="15" customHeight="1" x14ac:dyDescent="0.25">
      <c r="A228" s="7" t="s">
        <v>309</v>
      </c>
      <c r="B228" s="8"/>
      <c r="C228" s="8"/>
      <c r="D228" s="8"/>
    </row>
    <row r="229" spans="1:4" ht="15" customHeight="1" x14ac:dyDescent="0.25">
      <c r="A229" s="7" t="s">
        <v>310</v>
      </c>
      <c r="B229" s="8"/>
      <c r="C229" s="8"/>
      <c r="D229" s="8"/>
    </row>
    <row r="230" spans="1:4" ht="15" customHeight="1" x14ac:dyDescent="0.25">
      <c r="A230" s="7" t="s">
        <v>311</v>
      </c>
      <c r="B230" s="8"/>
      <c r="C230" s="8"/>
      <c r="D230" s="8"/>
    </row>
    <row r="231" spans="1:4" ht="15" customHeight="1" x14ac:dyDescent="0.25">
      <c r="A231" s="7" t="s">
        <v>312</v>
      </c>
      <c r="B231" s="8"/>
      <c r="C231" s="8"/>
      <c r="D231" s="8"/>
    </row>
    <row r="232" spans="1:4" ht="15" customHeight="1" x14ac:dyDescent="0.25">
      <c r="A232" s="7" t="s">
        <v>313</v>
      </c>
      <c r="B232" s="8"/>
      <c r="C232" s="8"/>
      <c r="D232" s="8"/>
    </row>
    <row r="233" spans="1:4" ht="15" customHeight="1" x14ac:dyDescent="0.25">
      <c r="A233" s="7" t="s">
        <v>314</v>
      </c>
      <c r="B233" s="8"/>
      <c r="C233" s="8"/>
      <c r="D233" s="8"/>
    </row>
    <row r="234" spans="1:4" ht="15" customHeight="1" x14ac:dyDescent="0.25">
      <c r="A234" s="7" t="s">
        <v>315</v>
      </c>
      <c r="B234" s="8"/>
      <c r="C234" s="8"/>
      <c r="D234" s="8"/>
    </row>
    <row r="235" spans="1:4" ht="15" customHeight="1" x14ac:dyDescent="0.25">
      <c r="A235" s="7" t="s">
        <v>316</v>
      </c>
      <c r="B235" s="8"/>
      <c r="C235" s="8"/>
      <c r="D235" s="8"/>
    </row>
    <row r="236" spans="1:4" ht="15" customHeight="1" x14ac:dyDescent="0.25">
      <c r="A236" s="7" t="s">
        <v>317</v>
      </c>
      <c r="B236" s="8"/>
      <c r="C236" s="8"/>
      <c r="D236" s="8"/>
    </row>
    <row r="237" spans="1:4" ht="15" customHeight="1" x14ac:dyDescent="0.25">
      <c r="A237" s="7" t="s">
        <v>318</v>
      </c>
      <c r="B237" s="8"/>
      <c r="C237" s="8"/>
      <c r="D237" s="8"/>
    </row>
    <row r="238" spans="1:4" ht="15" customHeight="1" x14ac:dyDescent="0.25">
      <c r="A238" s="7" t="s">
        <v>319</v>
      </c>
      <c r="B238" s="8"/>
      <c r="C238" s="8"/>
      <c r="D238" s="8"/>
    </row>
    <row r="239" spans="1:4" ht="15" customHeight="1" x14ac:dyDescent="0.25">
      <c r="A239" s="7" t="s">
        <v>320</v>
      </c>
      <c r="B239" s="8"/>
      <c r="C239" s="8"/>
      <c r="D239" s="8"/>
    </row>
    <row r="240" spans="1:4" ht="15" customHeight="1" x14ac:dyDescent="0.25">
      <c r="A240" s="7" t="s">
        <v>321</v>
      </c>
      <c r="B240" s="8"/>
      <c r="C240" s="8"/>
      <c r="D240" s="8"/>
    </row>
    <row r="241" spans="1:4" ht="15" customHeight="1" x14ac:dyDescent="0.25">
      <c r="A241" s="7" t="s">
        <v>322</v>
      </c>
      <c r="B241" s="8"/>
      <c r="C241" s="8"/>
      <c r="D241" s="8"/>
    </row>
    <row r="242" spans="1:4" ht="15" customHeight="1" x14ac:dyDescent="0.25">
      <c r="A242" s="7" t="s">
        <v>323</v>
      </c>
      <c r="B242" s="8"/>
      <c r="C242" s="8"/>
      <c r="D242" s="8"/>
    </row>
    <row r="243" spans="1:4" ht="15" customHeight="1" x14ac:dyDescent="0.25">
      <c r="A243" s="7" t="s">
        <v>324</v>
      </c>
      <c r="B243" s="8"/>
      <c r="C243" s="8"/>
      <c r="D243" s="8"/>
    </row>
    <row r="244" spans="1:4" ht="15" customHeight="1" x14ac:dyDescent="0.25">
      <c r="A244" s="7" t="s">
        <v>325</v>
      </c>
      <c r="B244" s="8"/>
      <c r="C244" s="8"/>
      <c r="D244" s="8"/>
    </row>
    <row r="245" spans="1:4" ht="15" customHeight="1" x14ac:dyDescent="0.25">
      <c r="A245" s="7" t="s">
        <v>326</v>
      </c>
      <c r="B245" s="8"/>
      <c r="C245" s="8"/>
      <c r="D245" s="8"/>
    </row>
    <row r="246" spans="1:4" ht="15" customHeight="1" x14ac:dyDescent="0.25">
      <c r="A246" s="7" t="s">
        <v>327</v>
      </c>
      <c r="B246" s="8"/>
      <c r="C246" s="8"/>
      <c r="D246" s="8"/>
    </row>
    <row r="247" spans="1:4" ht="15" customHeight="1" x14ac:dyDescent="0.25">
      <c r="A247" s="7" t="s">
        <v>328</v>
      </c>
      <c r="B247" s="8"/>
      <c r="C247" s="8"/>
      <c r="D247" s="8"/>
    </row>
    <row r="248" spans="1:4" ht="15" customHeight="1" x14ac:dyDescent="0.25">
      <c r="A248" s="7" t="s">
        <v>329</v>
      </c>
      <c r="B248" s="8"/>
      <c r="C248" s="8"/>
      <c r="D248" s="8"/>
    </row>
    <row r="249" spans="1:4" ht="15" customHeight="1" x14ac:dyDescent="0.25">
      <c r="A249" s="7" t="s">
        <v>330</v>
      </c>
      <c r="B249" s="8"/>
      <c r="C249" s="8"/>
      <c r="D249" s="8"/>
    </row>
    <row r="250" spans="1:4" ht="15" customHeight="1" x14ac:dyDescent="0.25">
      <c r="A250" s="7" t="s">
        <v>331</v>
      </c>
      <c r="B250" s="8"/>
      <c r="C250" s="8"/>
      <c r="D250" s="8"/>
    </row>
    <row r="251" spans="1:4" ht="15" customHeight="1" x14ac:dyDescent="0.25">
      <c r="A251" s="7" t="s">
        <v>332</v>
      </c>
      <c r="B251" s="8"/>
      <c r="C251" s="8"/>
      <c r="D251" s="8"/>
    </row>
    <row r="252" spans="1:4" ht="15" customHeight="1" x14ac:dyDescent="0.25">
      <c r="A252" s="7" t="s">
        <v>333</v>
      </c>
      <c r="B252" s="8"/>
      <c r="C252" s="8"/>
      <c r="D252" s="8"/>
    </row>
    <row r="253" spans="1:4" ht="15" customHeight="1" x14ac:dyDescent="0.25">
      <c r="A253" s="7" t="s">
        <v>334</v>
      </c>
      <c r="B253" s="8"/>
      <c r="C253" s="8"/>
      <c r="D253" s="8"/>
    </row>
    <row r="254" spans="1:4" ht="15" customHeight="1" x14ac:dyDescent="0.25">
      <c r="A254" s="7" t="s">
        <v>335</v>
      </c>
      <c r="B254" s="8"/>
      <c r="C254" s="8"/>
      <c r="D254" s="8"/>
    </row>
    <row r="255" spans="1:4" ht="15" customHeight="1" x14ac:dyDescent="0.25">
      <c r="A255" s="7" t="s">
        <v>336</v>
      </c>
      <c r="B255" s="8"/>
      <c r="C255" s="8"/>
      <c r="D255" s="8"/>
    </row>
    <row r="256" spans="1:4" ht="15" customHeight="1" x14ac:dyDescent="0.25">
      <c r="A256" s="7" t="s">
        <v>337</v>
      </c>
      <c r="B256" s="8"/>
      <c r="C256" s="8"/>
      <c r="D256" s="8"/>
    </row>
    <row r="257" spans="1:4" ht="15" customHeight="1" x14ac:dyDescent="0.25">
      <c r="A257" s="7" t="s">
        <v>338</v>
      </c>
      <c r="B257" s="8"/>
      <c r="C257" s="8"/>
      <c r="D257" s="8"/>
    </row>
    <row r="258" spans="1:4" ht="15" customHeight="1" x14ac:dyDescent="0.25">
      <c r="A258" s="7" t="s">
        <v>339</v>
      </c>
      <c r="B258" s="8"/>
      <c r="C258" s="8"/>
      <c r="D258" s="8"/>
    </row>
    <row r="259" spans="1:4" ht="15" customHeight="1" x14ac:dyDescent="0.25">
      <c r="A259" s="7" t="s">
        <v>340</v>
      </c>
      <c r="B259" s="8"/>
      <c r="C259" s="8"/>
      <c r="D259" s="8"/>
    </row>
    <row r="260" spans="1:4" ht="15" customHeight="1" x14ac:dyDescent="0.25">
      <c r="A260" s="7" t="s">
        <v>341</v>
      </c>
      <c r="B260" s="8"/>
      <c r="C260" s="8"/>
      <c r="D260" s="8"/>
    </row>
    <row r="261" spans="1:4" ht="15" customHeight="1" x14ac:dyDescent="0.25">
      <c r="A261" s="7" t="s">
        <v>342</v>
      </c>
      <c r="B261" s="8"/>
      <c r="C261" s="8"/>
      <c r="D261" s="8"/>
    </row>
    <row r="262" spans="1:4" ht="15" customHeight="1" x14ac:dyDescent="0.25">
      <c r="A262" s="7" t="s">
        <v>343</v>
      </c>
      <c r="B262" s="8"/>
      <c r="C262" s="8"/>
      <c r="D262" s="8"/>
    </row>
    <row r="263" spans="1:4" ht="15" customHeight="1" x14ac:dyDescent="0.25">
      <c r="A263" s="7" t="s">
        <v>344</v>
      </c>
      <c r="B263" s="8"/>
      <c r="C263" s="8"/>
      <c r="D263" s="8"/>
    </row>
    <row r="264" spans="1:4" ht="15" customHeight="1" x14ac:dyDescent="0.25">
      <c r="A264" s="7" t="s">
        <v>345</v>
      </c>
      <c r="B264" s="8"/>
      <c r="C264" s="8"/>
      <c r="D264" s="8"/>
    </row>
    <row r="265" spans="1:4" ht="15" customHeight="1" x14ac:dyDescent="0.25">
      <c r="A265" s="7" t="s">
        <v>346</v>
      </c>
      <c r="B265" s="8"/>
      <c r="C265" s="8"/>
      <c r="D265" s="8"/>
    </row>
    <row r="266" spans="1:4" ht="15" customHeight="1" x14ac:dyDescent="0.25">
      <c r="A266" s="7" t="s">
        <v>347</v>
      </c>
      <c r="B266" s="8"/>
      <c r="C266" s="8"/>
      <c r="D266" s="8"/>
    </row>
    <row r="267" spans="1:4" ht="15" customHeight="1" x14ac:dyDescent="0.25">
      <c r="A267" s="7" t="s">
        <v>348</v>
      </c>
      <c r="B267" s="8"/>
      <c r="C267" s="8"/>
      <c r="D267" s="8"/>
    </row>
    <row r="268" spans="1:4" ht="15" customHeight="1" x14ac:dyDescent="0.25">
      <c r="A268" s="7" t="s">
        <v>349</v>
      </c>
      <c r="B268" s="8"/>
      <c r="C268" s="8"/>
      <c r="D268" s="8"/>
    </row>
    <row r="269" spans="1:4" ht="15" customHeight="1" x14ac:dyDescent="0.25">
      <c r="A269" s="7" t="s">
        <v>350</v>
      </c>
      <c r="B269" s="8"/>
      <c r="C269" s="8"/>
      <c r="D269" s="8"/>
    </row>
    <row r="270" spans="1:4" ht="15" customHeight="1" x14ac:dyDescent="0.25">
      <c r="A270" s="7" t="s">
        <v>351</v>
      </c>
      <c r="B270" s="8"/>
      <c r="C270" s="8"/>
      <c r="D270" s="8"/>
    </row>
    <row r="271" spans="1:4" ht="15" customHeight="1" x14ac:dyDescent="0.25">
      <c r="A271" s="7" t="s">
        <v>352</v>
      </c>
      <c r="B271" s="8"/>
      <c r="C271" s="8"/>
      <c r="D271" s="8"/>
    </row>
    <row r="272" spans="1:4" ht="15" customHeight="1" x14ac:dyDescent="0.25">
      <c r="A272" s="7" t="s">
        <v>353</v>
      </c>
      <c r="B272" s="8"/>
      <c r="C272" s="8"/>
      <c r="D272" s="8"/>
    </row>
    <row r="273" spans="1:4" ht="15" customHeight="1" x14ac:dyDescent="0.25">
      <c r="A273" s="7" t="s">
        <v>354</v>
      </c>
      <c r="B273" s="8"/>
      <c r="C273" s="8"/>
      <c r="D273" s="8"/>
    </row>
    <row r="274" spans="1:4" ht="15" customHeight="1" x14ac:dyDescent="0.25">
      <c r="A274" s="7" t="s">
        <v>355</v>
      </c>
      <c r="B274" s="8"/>
      <c r="C274" s="8"/>
      <c r="D274" s="8"/>
    </row>
    <row r="275" spans="1:4" ht="15" customHeight="1" x14ac:dyDescent="0.25">
      <c r="A275" s="7" t="s">
        <v>356</v>
      </c>
      <c r="B275" s="8"/>
      <c r="C275" s="8"/>
      <c r="D275" s="8"/>
    </row>
    <row r="276" spans="1:4" ht="15" customHeight="1" x14ac:dyDescent="0.25">
      <c r="A276" s="7" t="s">
        <v>357</v>
      </c>
      <c r="B276" s="8"/>
      <c r="C276" s="8"/>
      <c r="D276" s="8"/>
    </row>
    <row r="277" spans="1:4" ht="15" customHeight="1" x14ac:dyDescent="0.25">
      <c r="A277" s="7" t="s">
        <v>358</v>
      </c>
      <c r="B277" s="8"/>
      <c r="C277" s="8"/>
      <c r="D277" s="8"/>
    </row>
    <row r="278" spans="1:4" ht="15" customHeight="1" x14ac:dyDescent="0.25">
      <c r="A278" s="7" t="s">
        <v>359</v>
      </c>
      <c r="B278" s="8"/>
      <c r="C278" s="8"/>
      <c r="D278" s="8"/>
    </row>
    <row r="279" spans="1:4" ht="15" customHeight="1" x14ac:dyDescent="0.25">
      <c r="A279" s="7" t="s">
        <v>360</v>
      </c>
      <c r="B279" s="8"/>
      <c r="C279" s="8"/>
      <c r="D279" s="8"/>
    </row>
    <row r="280" spans="1:4" ht="15" customHeight="1" x14ac:dyDescent="0.25">
      <c r="A280" s="7" t="s">
        <v>361</v>
      </c>
      <c r="B280" s="8"/>
      <c r="C280" s="8"/>
      <c r="D280" s="8"/>
    </row>
    <row r="281" spans="1:4" ht="15" customHeight="1" x14ac:dyDescent="0.25">
      <c r="A281" s="7" t="s">
        <v>362</v>
      </c>
      <c r="B281" s="8"/>
      <c r="C281" s="8"/>
      <c r="D281" s="8"/>
    </row>
    <row r="282" spans="1:4" ht="15" customHeight="1" x14ac:dyDescent="0.25">
      <c r="A282" s="7" t="s">
        <v>363</v>
      </c>
      <c r="B282" s="8"/>
      <c r="C282" s="8"/>
      <c r="D282" s="8"/>
    </row>
    <row r="283" spans="1:4" ht="15" customHeight="1" x14ac:dyDescent="0.25">
      <c r="A283" s="7" t="s">
        <v>364</v>
      </c>
      <c r="B283" s="8"/>
      <c r="C283" s="8"/>
      <c r="D283" s="8"/>
    </row>
    <row r="284" spans="1:4" ht="15" customHeight="1" x14ac:dyDescent="0.25">
      <c r="A284" s="7" t="s">
        <v>365</v>
      </c>
      <c r="B284" s="8"/>
      <c r="C284" s="8"/>
      <c r="D284" s="8"/>
    </row>
    <row r="285" spans="1:4" ht="15" customHeight="1" x14ac:dyDescent="0.25">
      <c r="A285" s="7" t="s">
        <v>366</v>
      </c>
      <c r="B285" s="8"/>
      <c r="C285" s="8"/>
      <c r="D285" s="8"/>
    </row>
    <row r="286" spans="1:4" ht="15" customHeight="1" x14ac:dyDescent="0.25">
      <c r="A286" s="7" t="s">
        <v>367</v>
      </c>
      <c r="B286" s="8"/>
      <c r="C286" s="8"/>
      <c r="D286" s="8"/>
    </row>
    <row r="287" spans="1:4" ht="15" customHeight="1" x14ac:dyDescent="0.25">
      <c r="A287" s="7" t="s">
        <v>368</v>
      </c>
      <c r="B287" s="8"/>
      <c r="C287" s="8"/>
      <c r="D287" s="8"/>
    </row>
    <row r="288" spans="1:4" ht="15" customHeight="1" x14ac:dyDescent="0.25">
      <c r="A288" s="7" t="s">
        <v>369</v>
      </c>
      <c r="B288" s="8"/>
      <c r="C288" s="8"/>
      <c r="D288" s="8"/>
    </row>
    <row r="289" spans="1:4" ht="15" customHeight="1" x14ac:dyDescent="0.25">
      <c r="A289" s="7" t="s">
        <v>370</v>
      </c>
      <c r="B289" s="8"/>
      <c r="C289" s="8"/>
      <c r="D289" s="8"/>
    </row>
    <row r="290" spans="1:4" ht="15" customHeight="1" x14ac:dyDescent="0.25">
      <c r="A290" s="7" t="s">
        <v>371</v>
      </c>
      <c r="B290" s="8"/>
      <c r="C290" s="8"/>
      <c r="D290" s="8"/>
    </row>
    <row r="291" spans="1:4" ht="15" customHeight="1" x14ac:dyDescent="0.25">
      <c r="A291" s="7" t="s">
        <v>372</v>
      </c>
      <c r="B291" s="8"/>
      <c r="C291" s="8"/>
      <c r="D291" s="8"/>
    </row>
    <row r="292" spans="1:4" ht="15" customHeight="1" x14ac:dyDescent="0.25">
      <c r="A292" s="7" t="s">
        <v>373</v>
      </c>
      <c r="B292" s="8"/>
      <c r="C292" s="8"/>
      <c r="D292" s="8"/>
    </row>
    <row r="293" spans="1:4" ht="15" customHeight="1" x14ac:dyDescent="0.25">
      <c r="A293" s="7" t="s">
        <v>374</v>
      </c>
      <c r="B293" s="8"/>
      <c r="C293" s="8"/>
      <c r="D293" s="8"/>
    </row>
    <row r="294" spans="1:4" ht="15" customHeight="1" x14ac:dyDescent="0.25">
      <c r="A294" s="7" t="s">
        <v>375</v>
      </c>
      <c r="B294" s="8"/>
      <c r="C294" s="8"/>
      <c r="D294" s="8"/>
    </row>
    <row r="295" spans="1:4" ht="15" customHeight="1" x14ac:dyDescent="0.25">
      <c r="A295" s="7" t="s">
        <v>376</v>
      </c>
      <c r="B295" s="8"/>
      <c r="C295" s="8"/>
      <c r="D295" s="8"/>
    </row>
    <row r="296" spans="1:4" ht="15" customHeight="1" x14ac:dyDescent="0.25">
      <c r="A296" s="7" t="s">
        <v>377</v>
      </c>
      <c r="B296" s="8"/>
      <c r="C296" s="8"/>
      <c r="D296" s="8"/>
    </row>
    <row r="297" spans="1:4" ht="15" customHeight="1" x14ac:dyDescent="0.25">
      <c r="A297" s="7" t="s">
        <v>378</v>
      </c>
      <c r="B297" s="8"/>
      <c r="C297" s="8"/>
      <c r="D297" s="8"/>
    </row>
    <row r="298" spans="1:4" ht="15" customHeight="1" x14ac:dyDescent="0.25">
      <c r="A298" s="7" t="s">
        <v>379</v>
      </c>
      <c r="B298" s="8"/>
      <c r="C298" s="8"/>
      <c r="D298" s="8"/>
    </row>
    <row r="299" spans="1:4" ht="15" customHeight="1" x14ac:dyDescent="0.25">
      <c r="A299" s="7" t="s">
        <v>380</v>
      </c>
      <c r="B299" s="8"/>
      <c r="C299" s="8"/>
      <c r="D299" s="8"/>
    </row>
    <row r="300" spans="1:4" ht="15" customHeight="1" x14ac:dyDescent="0.25">
      <c r="A300" s="7" t="s">
        <v>381</v>
      </c>
      <c r="B300" s="8"/>
      <c r="C300" s="8"/>
      <c r="D300" s="8"/>
    </row>
    <row r="301" spans="1:4" ht="15" customHeight="1" x14ac:dyDescent="0.25">
      <c r="A301" s="7" t="s">
        <v>382</v>
      </c>
      <c r="B301" s="8"/>
      <c r="C301" s="8"/>
      <c r="D301" s="8"/>
    </row>
    <row r="302" spans="1:4" ht="15" customHeight="1" x14ac:dyDescent="0.25">
      <c r="A302" s="7" t="s">
        <v>383</v>
      </c>
      <c r="B302" s="8"/>
      <c r="C302" s="8"/>
      <c r="D302" s="8"/>
    </row>
    <row r="303" spans="1:4" ht="15" customHeight="1" x14ac:dyDescent="0.25">
      <c r="A303" s="7" t="s">
        <v>384</v>
      </c>
      <c r="B303" s="8"/>
      <c r="C303" s="8"/>
      <c r="D303" s="8"/>
    </row>
    <row r="304" spans="1:4" ht="15" customHeight="1" x14ac:dyDescent="0.25">
      <c r="A304" s="7" t="s">
        <v>385</v>
      </c>
      <c r="B304" s="8"/>
      <c r="C304" s="8"/>
      <c r="D304" s="8"/>
    </row>
    <row r="305" spans="1:4" ht="15" customHeight="1" x14ac:dyDescent="0.25">
      <c r="A305" s="7" t="s">
        <v>386</v>
      </c>
      <c r="B305" s="8"/>
      <c r="C305" s="8"/>
      <c r="D305" s="8"/>
    </row>
    <row r="306" spans="1:4" ht="15" customHeight="1" x14ac:dyDescent="0.25">
      <c r="A306" s="7" t="s">
        <v>387</v>
      </c>
      <c r="B306" s="8"/>
      <c r="C306" s="8"/>
      <c r="D306" s="8"/>
    </row>
    <row r="307" spans="1:4" ht="15" customHeight="1" x14ac:dyDescent="0.25">
      <c r="A307" s="7" t="s">
        <v>388</v>
      </c>
      <c r="B307" s="8"/>
      <c r="C307" s="8"/>
      <c r="D307" s="8"/>
    </row>
    <row r="308" spans="1:4" ht="15" customHeight="1" x14ac:dyDescent="0.25">
      <c r="A308" s="7" t="s">
        <v>389</v>
      </c>
      <c r="B308" s="8"/>
      <c r="C308" s="8"/>
      <c r="D308" s="8"/>
    </row>
    <row r="309" spans="1:4" ht="15" customHeight="1" x14ac:dyDescent="0.25">
      <c r="A309" s="7" t="s">
        <v>390</v>
      </c>
      <c r="B309" s="8"/>
      <c r="C309" s="8"/>
      <c r="D309" s="8"/>
    </row>
    <row r="310" spans="1:4" ht="15" customHeight="1" x14ac:dyDescent="0.25">
      <c r="A310" s="7" t="s">
        <v>391</v>
      </c>
      <c r="B310" s="8"/>
      <c r="C310" s="8"/>
      <c r="D310" s="8"/>
    </row>
    <row r="311" spans="1:4" ht="15" customHeight="1" x14ac:dyDescent="0.25">
      <c r="A311" s="7" t="s">
        <v>392</v>
      </c>
      <c r="B311" s="8"/>
      <c r="C311" s="8"/>
      <c r="D311" s="8"/>
    </row>
    <row r="312" spans="1:4" ht="15" customHeight="1" x14ac:dyDescent="0.25">
      <c r="A312" s="7" t="s">
        <v>393</v>
      </c>
      <c r="B312" s="8"/>
      <c r="C312" s="8"/>
      <c r="D312" s="8"/>
    </row>
    <row r="313" spans="1:4" ht="15" customHeight="1" x14ac:dyDescent="0.25">
      <c r="A313" s="7" t="s">
        <v>394</v>
      </c>
      <c r="B313" s="8"/>
      <c r="C313" s="8"/>
      <c r="D313" s="8"/>
    </row>
    <row r="314" spans="1:4" ht="15" customHeight="1" x14ac:dyDescent="0.25">
      <c r="A314" s="7" t="s">
        <v>395</v>
      </c>
      <c r="B314" s="8"/>
      <c r="C314" s="8"/>
      <c r="D314" s="8"/>
    </row>
    <row r="315" spans="1:4" ht="15" customHeight="1" x14ac:dyDescent="0.25">
      <c r="A315" s="7" t="s">
        <v>396</v>
      </c>
      <c r="B315" s="8"/>
      <c r="C315" s="8"/>
      <c r="D315" s="8"/>
    </row>
    <row r="316" spans="1:4" ht="15" customHeight="1" x14ac:dyDescent="0.25">
      <c r="A316" s="7" t="s">
        <v>397</v>
      </c>
      <c r="B316" s="8"/>
      <c r="C316" s="8"/>
      <c r="D316" s="8"/>
    </row>
    <row r="317" spans="1:4" ht="15" customHeight="1" x14ac:dyDescent="0.25">
      <c r="A317" s="7" t="s">
        <v>398</v>
      </c>
      <c r="B317" s="8"/>
      <c r="C317" s="8"/>
      <c r="D317" s="8"/>
    </row>
    <row r="318" spans="1:4" ht="15" customHeight="1" x14ac:dyDescent="0.25">
      <c r="A318" s="7" t="s">
        <v>399</v>
      </c>
      <c r="B318" s="8"/>
      <c r="C318" s="8"/>
      <c r="D318" s="8"/>
    </row>
    <row r="319" spans="1:4" ht="15" customHeight="1" x14ac:dyDescent="0.25">
      <c r="A319" s="7" t="s">
        <v>400</v>
      </c>
      <c r="B319" s="8"/>
      <c r="C319" s="8"/>
      <c r="D319" s="8"/>
    </row>
    <row r="320" spans="1:4" ht="15" customHeight="1" x14ac:dyDescent="0.25">
      <c r="A320" s="7" t="s">
        <v>401</v>
      </c>
      <c r="B320" s="8"/>
      <c r="C320" s="8"/>
      <c r="D320" s="8"/>
    </row>
    <row r="321" spans="1:4" ht="15" customHeight="1" x14ac:dyDescent="0.25">
      <c r="A321" s="7" t="s">
        <v>402</v>
      </c>
      <c r="B321" s="8"/>
      <c r="C321" s="8"/>
      <c r="D321" s="8"/>
    </row>
    <row r="322" spans="1:4" ht="15" customHeight="1" x14ac:dyDescent="0.25">
      <c r="A322" s="7" t="s">
        <v>403</v>
      </c>
      <c r="B322" s="8"/>
      <c r="C322" s="8"/>
      <c r="D322" s="8"/>
    </row>
    <row r="323" spans="1:4" ht="15" customHeight="1" x14ac:dyDescent="0.25">
      <c r="A323" s="7" t="s">
        <v>404</v>
      </c>
      <c r="B323" s="8"/>
      <c r="C323" s="8"/>
      <c r="D323" s="8"/>
    </row>
    <row r="324" spans="1:4" ht="15" customHeight="1" x14ac:dyDescent="0.25">
      <c r="A324" s="7" t="s">
        <v>405</v>
      </c>
      <c r="B324" s="8"/>
      <c r="C324" s="8"/>
      <c r="D324" s="8"/>
    </row>
    <row r="325" spans="1:4" ht="15" customHeight="1" x14ac:dyDescent="0.25">
      <c r="A325" s="7" t="s">
        <v>406</v>
      </c>
      <c r="B325" s="8"/>
      <c r="C325" s="8"/>
      <c r="D325" s="8"/>
    </row>
    <row r="326" spans="1:4" ht="15" customHeight="1" x14ac:dyDescent="0.25">
      <c r="A326" s="7" t="s">
        <v>407</v>
      </c>
      <c r="B326" s="8"/>
      <c r="C326" s="8"/>
      <c r="D326" s="8"/>
    </row>
    <row r="327" spans="1:4" ht="15" customHeight="1" x14ac:dyDescent="0.25">
      <c r="A327" s="7" t="s">
        <v>408</v>
      </c>
      <c r="B327" s="8"/>
      <c r="C327" s="8"/>
      <c r="D327" s="8"/>
    </row>
    <row r="328" spans="1:4" ht="15" customHeight="1" x14ac:dyDescent="0.25">
      <c r="A328" s="7" t="s">
        <v>409</v>
      </c>
      <c r="B328" s="8"/>
      <c r="C328" s="8"/>
      <c r="D328" s="8"/>
    </row>
    <row r="329" spans="1:4" ht="15" customHeight="1" x14ac:dyDescent="0.25">
      <c r="A329" s="7" t="s">
        <v>410</v>
      </c>
      <c r="B329" s="8"/>
      <c r="C329" s="8"/>
      <c r="D329" s="8"/>
    </row>
    <row r="330" spans="1:4" ht="15" customHeight="1" x14ac:dyDescent="0.25">
      <c r="A330" s="7" t="s">
        <v>411</v>
      </c>
      <c r="B330" s="8"/>
      <c r="C330" s="8"/>
      <c r="D330" s="8"/>
    </row>
    <row r="331" spans="1:4" ht="15" customHeight="1" x14ac:dyDescent="0.25">
      <c r="A331" s="7" t="s">
        <v>412</v>
      </c>
      <c r="B331" s="8"/>
      <c r="C331" s="8"/>
      <c r="D331" s="8"/>
    </row>
    <row r="332" spans="1:4" ht="15" customHeight="1" x14ac:dyDescent="0.25">
      <c r="A332" s="7" t="s">
        <v>413</v>
      </c>
      <c r="B332" s="8"/>
      <c r="C332" s="8"/>
      <c r="D332" s="8"/>
    </row>
    <row r="333" spans="1:4" ht="15" customHeight="1" x14ac:dyDescent="0.25">
      <c r="A333" s="7" t="s">
        <v>414</v>
      </c>
      <c r="B333" s="8"/>
      <c r="C333" s="8"/>
      <c r="D333" s="8"/>
    </row>
    <row r="334" spans="1:4" ht="15" customHeight="1" x14ac:dyDescent="0.25">
      <c r="A334" s="7" t="s">
        <v>415</v>
      </c>
      <c r="B334" s="8"/>
      <c r="C334" s="8"/>
      <c r="D334" s="8"/>
    </row>
    <row r="335" spans="1:4" ht="15" customHeight="1" x14ac:dyDescent="0.25">
      <c r="A335" s="7" t="s">
        <v>416</v>
      </c>
      <c r="B335" s="8"/>
      <c r="C335" s="8"/>
      <c r="D335" s="8"/>
    </row>
    <row r="336" spans="1:4" ht="15" customHeight="1" x14ac:dyDescent="0.25">
      <c r="A336" s="7" t="s">
        <v>417</v>
      </c>
      <c r="B336" s="8"/>
      <c r="C336" s="8"/>
      <c r="D336" s="8"/>
    </row>
    <row r="337" spans="1:4" ht="15" customHeight="1" x14ac:dyDescent="0.25">
      <c r="A337" s="7" t="s">
        <v>418</v>
      </c>
      <c r="B337" s="8"/>
      <c r="C337" s="8"/>
      <c r="D337" s="8"/>
    </row>
    <row r="338" spans="1:4" ht="15" customHeight="1" x14ac:dyDescent="0.25">
      <c r="A338" s="7" t="s">
        <v>419</v>
      </c>
      <c r="B338" s="8"/>
      <c r="C338" s="8"/>
      <c r="D338" s="8"/>
    </row>
    <row r="339" spans="1:4" ht="15" customHeight="1" x14ac:dyDescent="0.25">
      <c r="A339" s="7" t="s">
        <v>420</v>
      </c>
      <c r="B339" s="8"/>
      <c r="C339" s="8"/>
      <c r="D339" s="8"/>
    </row>
    <row r="340" spans="1:4" ht="15" customHeight="1" x14ac:dyDescent="0.25">
      <c r="A340" s="7" t="s">
        <v>421</v>
      </c>
      <c r="B340" s="8"/>
      <c r="C340" s="8"/>
      <c r="D340" s="8"/>
    </row>
    <row r="341" spans="1:4" ht="15" customHeight="1" x14ac:dyDescent="0.25">
      <c r="A341" s="7" t="s">
        <v>422</v>
      </c>
      <c r="B341" s="8"/>
      <c r="C341" s="8"/>
      <c r="D341" s="8"/>
    </row>
    <row r="342" spans="1:4" ht="15" customHeight="1" x14ac:dyDescent="0.25">
      <c r="A342" s="7" t="s">
        <v>423</v>
      </c>
      <c r="B342" s="8"/>
      <c r="C342" s="8"/>
      <c r="D342" s="8"/>
    </row>
    <row r="343" spans="1:4" ht="15" customHeight="1" x14ac:dyDescent="0.25">
      <c r="A343" s="7" t="s">
        <v>424</v>
      </c>
      <c r="B343" s="8"/>
      <c r="C343" s="8"/>
      <c r="D343" s="8"/>
    </row>
    <row r="344" spans="1:4" ht="15" customHeight="1" x14ac:dyDescent="0.25">
      <c r="A344" s="7" t="s">
        <v>425</v>
      </c>
      <c r="B344" s="8"/>
      <c r="C344" s="8"/>
      <c r="D344" s="8"/>
    </row>
    <row r="345" spans="1:4" ht="15" customHeight="1" x14ac:dyDescent="0.25">
      <c r="A345" s="7" t="s">
        <v>426</v>
      </c>
      <c r="B345" s="8"/>
      <c r="C345" s="8"/>
      <c r="D345" s="8"/>
    </row>
    <row r="346" spans="1:4" ht="15" customHeight="1" x14ac:dyDescent="0.25">
      <c r="A346" s="7" t="s">
        <v>427</v>
      </c>
      <c r="B346" s="8"/>
      <c r="C346" s="8"/>
      <c r="D346" s="8"/>
    </row>
    <row r="347" spans="1:4" ht="15" customHeight="1" x14ac:dyDescent="0.25">
      <c r="A347" s="7" t="s">
        <v>428</v>
      </c>
      <c r="B347" s="8"/>
      <c r="C347" s="8"/>
      <c r="D347" s="8"/>
    </row>
    <row r="348" spans="1:4" ht="15" customHeight="1" x14ac:dyDescent="0.25">
      <c r="A348" s="7" t="s">
        <v>429</v>
      </c>
      <c r="B348" s="8"/>
      <c r="C348" s="8"/>
      <c r="D348" s="8"/>
    </row>
    <row r="349" spans="1:4" ht="15" customHeight="1" x14ac:dyDescent="0.25">
      <c r="A349" s="7" t="s">
        <v>430</v>
      </c>
      <c r="B349" s="8"/>
      <c r="C349" s="8"/>
      <c r="D349" s="8"/>
    </row>
    <row r="350" spans="1:4" ht="15" customHeight="1" x14ac:dyDescent="0.25">
      <c r="A350" s="7" t="s">
        <v>431</v>
      </c>
      <c r="B350" s="8"/>
      <c r="C350" s="8"/>
      <c r="D350" s="8"/>
    </row>
    <row r="351" spans="1:4" ht="15" customHeight="1" x14ac:dyDescent="0.25">
      <c r="A351" s="7" t="s">
        <v>432</v>
      </c>
      <c r="B351" s="8"/>
      <c r="C351" s="8"/>
      <c r="D351" s="8"/>
    </row>
    <row r="352" spans="1:4" ht="15" customHeight="1" x14ac:dyDescent="0.25">
      <c r="A352" s="7" t="s">
        <v>433</v>
      </c>
      <c r="B352" s="8"/>
      <c r="C352" s="8"/>
      <c r="D352" s="8"/>
    </row>
    <row r="353" spans="1:4" ht="15" customHeight="1" x14ac:dyDescent="0.25">
      <c r="A353" s="7" t="s">
        <v>434</v>
      </c>
      <c r="B353" s="8"/>
      <c r="C353" s="8"/>
      <c r="D353" s="8"/>
    </row>
    <row r="354" spans="1:4" ht="15" customHeight="1" x14ac:dyDescent="0.25">
      <c r="A354" s="7" t="s">
        <v>435</v>
      </c>
      <c r="B354" s="8"/>
      <c r="C354" s="8"/>
      <c r="D354" s="8"/>
    </row>
    <row r="355" spans="1:4" ht="15" customHeight="1" x14ac:dyDescent="0.25">
      <c r="A355" s="7" t="s">
        <v>436</v>
      </c>
      <c r="B355" s="8"/>
      <c r="C355" s="8"/>
      <c r="D355" s="8"/>
    </row>
    <row r="356" spans="1:4" ht="15" customHeight="1" x14ac:dyDescent="0.25">
      <c r="A356" s="7" t="s">
        <v>437</v>
      </c>
      <c r="B356" s="8"/>
      <c r="C356" s="8"/>
      <c r="D356" s="8"/>
    </row>
    <row r="357" spans="1:4" ht="15" customHeight="1" x14ac:dyDescent="0.25">
      <c r="A357" s="7" t="s">
        <v>438</v>
      </c>
      <c r="B357" s="8"/>
      <c r="C357" s="8"/>
      <c r="D357" s="8"/>
    </row>
    <row r="358" spans="1:4" ht="15" customHeight="1" x14ac:dyDescent="0.25">
      <c r="A358" s="7" t="s">
        <v>439</v>
      </c>
      <c r="B358" s="8"/>
      <c r="C358" s="8"/>
      <c r="D358" s="8"/>
    </row>
    <row r="359" spans="1:4" ht="15" customHeight="1" x14ac:dyDescent="0.25">
      <c r="A359" s="7" t="s">
        <v>440</v>
      </c>
      <c r="B359" s="8"/>
      <c r="C359" s="8"/>
      <c r="D359" s="8"/>
    </row>
    <row r="360" spans="1:4" ht="15" customHeight="1" x14ac:dyDescent="0.25">
      <c r="A360" s="7" t="s">
        <v>441</v>
      </c>
      <c r="B360" s="8"/>
      <c r="C360" s="8"/>
      <c r="D360" s="8"/>
    </row>
    <row r="361" spans="1:4" ht="15" customHeight="1" x14ac:dyDescent="0.25">
      <c r="A361" s="7" t="s">
        <v>442</v>
      </c>
      <c r="B361" s="8"/>
      <c r="C361" s="8"/>
      <c r="D361" s="8"/>
    </row>
    <row r="362" spans="1:4" ht="15" customHeight="1" x14ac:dyDescent="0.25">
      <c r="A362" s="7" t="s">
        <v>443</v>
      </c>
      <c r="B362" s="8"/>
      <c r="C362" s="8"/>
      <c r="D362" s="8"/>
    </row>
    <row r="363" spans="1:4" ht="15" customHeight="1" x14ac:dyDescent="0.25">
      <c r="A363" s="7" t="s">
        <v>444</v>
      </c>
      <c r="B363" s="8"/>
      <c r="C363" s="8"/>
      <c r="D363" s="8"/>
    </row>
    <row r="364" spans="1:4" ht="15" customHeight="1" x14ac:dyDescent="0.25">
      <c r="A364" s="7" t="s">
        <v>445</v>
      </c>
      <c r="B364" s="8"/>
      <c r="C364" s="8"/>
      <c r="D364" s="8"/>
    </row>
    <row r="365" spans="1:4" ht="15" customHeight="1" x14ac:dyDescent="0.25">
      <c r="A365" s="7" t="s">
        <v>446</v>
      </c>
      <c r="B365" s="8"/>
      <c r="C365" s="8"/>
      <c r="D365" s="8"/>
    </row>
    <row r="366" spans="1:4" ht="15" customHeight="1" x14ac:dyDescent="0.25">
      <c r="A366" s="7" t="s">
        <v>447</v>
      </c>
      <c r="B366" s="8"/>
      <c r="C366" s="8"/>
      <c r="D366" s="8"/>
    </row>
    <row r="367" spans="1:4" ht="15" customHeight="1" x14ac:dyDescent="0.25">
      <c r="A367" s="7" t="s">
        <v>448</v>
      </c>
      <c r="B367" s="8"/>
      <c r="C367" s="8"/>
      <c r="D367" s="8"/>
    </row>
    <row r="368" spans="1:4" ht="15" customHeight="1" x14ac:dyDescent="0.25">
      <c r="A368" s="7" t="s">
        <v>449</v>
      </c>
      <c r="B368" s="8"/>
      <c r="C368" s="8"/>
      <c r="D368" s="8"/>
    </row>
    <row r="369" spans="1:4" ht="15" customHeight="1" x14ac:dyDescent="0.25">
      <c r="A369" s="7" t="s">
        <v>450</v>
      </c>
      <c r="B369" s="8"/>
      <c r="C369" s="8"/>
      <c r="D369" s="8"/>
    </row>
    <row r="370" spans="1:4" ht="15" customHeight="1" x14ac:dyDescent="0.25">
      <c r="A370" s="7" t="s">
        <v>451</v>
      </c>
      <c r="B370" s="8"/>
      <c r="C370" s="8"/>
      <c r="D370" s="8"/>
    </row>
    <row r="371" spans="1:4" ht="15" customHeight="1" x14ac:dyDescent="0.25">
      <c r="A371" s="7" t="s">
        <v>452</v>
      </c>
      <c r="B371" s="8"/>
      <c r="C371" s="8"/>
      <c r="D371" s="8"/>
    </row>
    <row r="372" spans="1:4" ht="15" customHeight="1" x14ac:dyDescent="0.25">
      <c r="A372" s="7" t="s">
        <v>453</v>
      </c>
      <c r="B372" s="8"/>
      <c r="C372" s="8"/>
      <c r="D372" s="8"/>
    </row>
    <row r="373" spans="1:4" ht="15" customHeight="1" x14ac:dyDescent="0.25">
      <c r="A373" s="7" t="s">
        <v>454</v>
      </c>
      <c r="B373" s="8"/>
      <c r="C373" s="8"/>
      <c r="D373" s="8"/>
    </row>
    <row r="374" spans="1:4" ht="15" customHeight="1" x14ac:dyDescent="0.25">
      <c r="A374" s="7" t="s">
        <v>455</v>
      </c>
      <c r="B374" s="8"/>
      <c r="C374" s="8"/>
      <c r="D374" s="8"/>
    </row>
    <row r="375" spans="1:4" ht="15" customHeight="1" x14ac:dyDescent="0.25">
      <c r="A375" s="7" t="s">
        <v>456</v>
      </c>
      <c r="B375" s="8"/>
      <c r="C375" s="8"/>
      <c r="D375" s="8"/>
    </row>
    <row r="376" spans="1:4" ht="15" customHeight="1" x14ac:dyDescent="0.25">
      <c r="A376" s="7" t="s">
        <v>457</v>
      </c>
      <c r="B376" s="8"/>
      <c r="C376" s="8"/>
      <c r="D376" s="8"/>
    </row>
    <row r="377" spans="1:4" ht="15" customHeight="1" x14ac:dyDescent="0.25">
      <c r="A377" s="7" t="s">
        <v>458</v>
      </c>
      <c r="B377" s="8"/>
      <c r="C377" s="8"/>
      <c r="D377" s="8"/>
    </row>
    <row r="378" spans="1:4" ht="15" customHeight="1" x14ac:dyDescent="0.25">
      <c r="A378" s="7" t="s">
        <v>459</v>
      </c>
      <c r="B378" s="8"/>
      <c r="C378" s="8"/>
      <c r="D378" s="8"/>
    </row>
    <row r="379" spans="1:4" ht="15" customHeight="1" x14ac:dyDescent="0.25">
      <c r="A379" s="7" t="s">
        <v>460</v>
      </c>
      <c r="B379" s="8"/>
      <c r="C379" s="8"/>
      <c r="D379" s="8"/>
    </row>
    <row r="380" spans="1:4" ht="15" customHeight="1" x14ac:dyDescent="0.25">
      <c r="A380" s="7" t="s">
        <v>461</v>
      </c>
      <c r="B380" s="8"/>
      <c r="C380" s="8"/>
      <c r="D380" s="8"/>
    </row>
    <row r="381" spans="1:4" ht="15" customHeight="1" x14ac:dyDescent="0.25">
      <c r="A381" s="7" t="s">
        <v>462</v>
      </c>
      <c r="B381" s="8"/>
      <c r="C381" s="8"/>
      <c r="D381" s="8"/>
    </row>
    <row r="382" spans="1:4" ht="15" customHeight="1" x14ac:dyDescent="0.25">
      <c r="A382" s="7" t="s">
        <v>463</v>
      </c>
      <c r="B382" s="8"/>
      <c r="C382" s="8"/>
      <c r="D382" s="8"/>
    </row>
    <row r="383" spans="1:4" ht="15" customHeight="1" x14ac:dyDescent="0.25">
      <c r="A383" s="7" t="s">
        <v>464</v>
      </c>
      <c r="B383" s="8"/>
      <c r="C383" s="8"/>
      <c r="D383" s="8"/>
    </row>
    <row r="384" spans="1:4" ht="15" customHeight="1" x14ac:dyDescent="0.25">
      <c r="A384" s="7" t="s">
        <v>465</v>
      </c>
      <c r="B384" s="8"/>
      <c r="C384" s="8"/>
      <c r="D384" s="8"/>
    </row>
    <row r="385" spans="1:4" ht="15" customHeight="1" x14ac:dyDescent="0.25">
      <c r="A385" s="7" t="s">
        <v>466</v>
      </c>
      <c r="B385" s="8"/>
      <c r="C385" s="8"/>
      <c r="D385" s="8"/>
    </row>
    <row r="386" spans="1:4" ht="15" customHeight="1" x14ac:dyDescent="0.25">
      <c r="A386" s="7" t="s">
        <v>467</v>
      </c>
      <c r="B386" s="8"/>
      <c r="C386" s="8"/>
      <c r="D386" s="8"/>
    </row>
    <row r="387" spans="1:4" ht="15" customHeight="1" x14ac:dyDescent="0.25">
      <c r="A387" s="7" t="s">
        <v>468</v>
      </c>
      <c r="B387" s="8"/>
      <c r="C387" s="8"/>
      <c r="D387" s="8"/>
    </row>
    <row r="388" spans="1:4" ht="15" customHeight="1" x14ac:dyDescent="0.25">
      <c r="A388" s="7" t="s">
        <v>469</v>
      </c>
      <c r="B388" s="8"/>
      <c r="C388" s="8"/>
      <c r="D388" s="8"/>
    </row>
    <row r="389" spans="1:4" ht="15" customHeight="1" x14ac:dyDescent="0.25">
      <c r="A389" s="7" t="s">
        <v>470</v>
      </c>
      <c r="B389" s="8"/>
      <c r="C389" s="8"/>
      <c r="D389" s="8"/>
    </row>
    <row r="390" spans="1:4" ht="15" customHeight="1" x14ac:dyDescent="0.25">
      <c r="A390" s="7" t="s">
        <v>471</v>
      </c>
      <c r="B390" s="8"/>
      <c r="C390" s="8"/>
      <c r="D390" s="8"/>
    </row>
    <row r="391" spans="1:4" ht="15" customHeight="1" x14ac:dyDescent="0.25">
      <c r="A391" s="7" t="s">
        <v>472</v>
      </c>
      <c r="B391" s="8"/>
      <c r="C391" s="8"/>
      <c r="D391" s="8"/>
    </row>
    <row r="392" spans="1:4" ht="15" customHeight="1" x14ac:dyDescent="0.25">
      <c r="A392" s="7" t="s">
        <v>473</v>
      </c>
      <c r="B392" s="8"/>
      <c r="C392" s="8"/>
      <c r="D392" s="8"/>
    </row>
    <row r="393" spans="1:4" ht="15" customHeight="1" x14ac:dyDescent="0.25">
      <c r="A393" s="7" t="s">
        <v>474</v>
      </c>
      <c r="B393" s="8"/>
      <c r="C393" s="8"/>
      <c r="D393" s="8"/>
    </row>
    <row r="394" spans="1:4" ht="15" customHeight="1" x14ac:dyDescent="0.25">
      <c r="A394" s="7" t="s">
        <v>475</v>
      </c>
      <c r="B394" s="8"/>
      <c r="C394" s="8"/>
      <c r="D394" s="8"/>
    </row>
    <row r="395" spans="1:4" ht="15" customHeight="1" x14ac:dyDescent="0.25">
      <c r="A395" s="7" t="s">
        <v>476</v>
      </c>
      <c r="B395" s="8"/>
      <c r="C395" s="8"/>
      <c r="D395" s="8"/>
    </row>
    <row r="396" spans="1:4" ht="15" customHeight="1" x14ac:dyDescent="0.25">
      <c r="A396" s="7" t="s">
        <v>477</v>
      </c>
      <c r="B396" s="8"/>
      <c r="C396" s="8"/>
      <c r="D396" s="8"/>
    </row>
    <row r="397" spans="1:4" ht="15" customHeight="1" x14ac:dyDescent="0.25">
      <c r="A397" s="7" t="s">
        <v>478</v>
      </c>
      <c r="B397" s="8"/>
      <c r="C397" s="8"/>
      <c r="D397" s="8"/>
    </row>
    <row r="398" spans="1:4" ht="15" customHeight="1" x14ac:dyDescent="0.25">
      <c r="A398" s="7" t="s">
        <v>479</v>
      </c>
      <c r="B398" s="8"/>
      <c r="C398" s="8"/>
      <c r="D398" s="8"/>
    </row>
    <row r="399" spans="1:4" ht="15" customHeight="1" x14ac:dyDescent="0.25">
      <c r="A399" s="7" t="s">
        <v>480</v>
      </c>
      <c r="B399" s="8"/>
      <c r="C399" s="8"/>
      <c r="D399" s="8"/>
    </row>
    <row r="400" spans="1:4" ht="15" customHeight="1" x14ac:dyDescent="0.25">
      <c r="A400" s="7" t="s">
        <v>481</v>
      </c>
      <c r="B400" s="8"/>
      <c r="C400" s="8"/>
      <c r="D400" s="8"/>
    </row>
    <row r="401" spans="1:4" ht="15" customHeight="1" x14ac:dyDescent="0.25">
      <c r="A401" s="7" t="s">
        <v>482</v>
      </c>
      <c r="B401" s="8"/>
      <c r="C401" s="8"/>
      <c r="D401" s="8"/>
    </row>
    <row r="402" spans="1:4" ht="15" customHeight="1" x14ac:dyDescent="0.25">
      <c r="A402" s="7" t="s">
        <v>483</v>
      </c>
      <c r="B402" s="8"/>
      <c r="C402" s="8"/>
      <c r="D402" s="8"/>
    </row>
    <row r="403" spans="1:4" ht="15" customHeight="1" x14ac:dyDescent="0.25">
      <c r="A403" s="7" t="s">
        <v>484</v>
      </c>
      <c r="B403" s="8"/>
      <c r="C403" s="8"/>
      <c r="D403" s="8"/>
    </row>
    <row r="404" spans="1:4" ht="15" customHeight="1" x14ac:dyDescent="0.25">
      <c r="A404" s="7" t="s">
        <v>485</v>
      </c>
      <c r="B404" s="8"/>
      <c r="C404" s="8"/>
      <c r="D404" s="8"/>
    </row>
    <row r="405" spans="1:4" ht="15" customHeight="1" x14ac:dyDescent="0.25">
      <c r="A405" s="7" t="s">
        <v>486</v>
      </c>
      <c r="B405" s="8"/>
      <c r="C405" s="8"/>
      <c r="D405" s="8"/>
    </row>
    <row r="406" spans="1:4" ht="15" customHeight="1" x14ac:dyDescent="0.25">
      <c r="A406" s="7" t="s">
        <v>487</v>
      </c>
      <c r="B406" s="8"/>
      <c r="C406" s="8"/>
      <c r="D406" s="8"/>
    </row>
    <row r="407" spans="1:4" ht="15" customHeight="1" x14ac:dyDescent="0.25">
      <c r="A407" s="7" t="s">
        <v>488</v>
      </c>
      <c r="B407" s="8"/>
      <c r="C407" s="8"/>
      <c r="D407" s="8"/>
    </row>
    <row r="408" spans="1:4" ht="15" customHeight="1" x14ac:dyDescent="0.25">
      <c r="A408" s="7" t="s">
        <v>489</v>
      </c>
      <c r="B408" s="8"/>
      <c r="C408" s="8"/>
      <c r="D408" s="8"/>
    </row>
    <row r="409" spans="1:4" ht="15" customHeight="1" x14ac:dyDescent="0.25">
      <c r="A409" s="7" t="s">
        <v>490</v>
      </c>
      <c r="B409" s="8"/>
      <c r="C409" s="8"/>
      <c r="D409" s="8"/>
    </row>
    <row r="410" spans="1:4" ht="15" customHeight="1" x14ac:dyDescent="0.25">
      <c r="A410" s="7" t="s">
        <v>491</v>
      </c>
      <c r="B410" s="8"/>
      <c r="C410" s="8"/>
      <c r="D410" s="8"/>
    </row>
    <row r="411" spans="1:4" ht="15" customHeight="1" x14ac:dyDescent="0.25">
      <c r="A411" s="7" t="s">
        <v>492</v>
      </c>
      <c r="B411" s="8"/>
      <c r="C411" s="8"/>
      <c r="D411" s="8"/>
    </row>
    <row r="412" spans="1:4" ht="15" customHeight="1" x14ac:dyDescent="0.25">
      <c r="A412" s="7" t="s">
        <v>493</v>
      </c>
      <c r="B412" s="8"/>
      <c r="C412" s="8"/>
      <c r="D412" s="8"/>
    </row>
    <row r="413" spans="1:4" ht="15" customHeight="1" x14ac:dyDescent="0.25">
      <c r="A413" s="7" t="s">
        <v>494</v>
      </c>
      <c r="B413" s="8"/>
      <c r="C413" s="8"/>
      <c r="D413" s="8"/>
    </row>
    <row r="414" spans="1:4" ht="15" customHeight="1" x14ac:dyDescent="0.25">
      <c r="A414" s="7" t="s">
        <v>495</v>
      </c>
      <c r="B414" s="8"/>
      <c r="C414" s="8"/>
      <c r="D414" s="8"/>
    </row>
    <row r="415" spans="1:4" ht="15" customHeight="1" x14ac:dyDescent="0.25">
      <c r="A415" s="7" t="s">
        <v>496</v>
      </c>
      <c r="B415" s="8"/>
      <c r="C415" s="8"/>
      <c r="D415" s="8"/>
    </row>
    <row r="416" spans="1:4" ht="15" customHeight="1" x14ac:dyDescent="0.25">
      <c r="A416" s="7" t="s">
        <v>497</v>
      </c>
      <c r="B416" s="8"/>
      <c r="C416" s="8"/>
      <c r="D416" s="8"/>
    </row>
    <row r="417" spans="1:4" ht="15" customHeight="1" x14ac:dyDescent="0.25">
      <c r="A417" s="7" t="s">
        <v>498</v>
      </c>
      <c r="B417" s="8"/>
      <c r="C417" s="8"/>
      <c r="D417" s="8"/>
    </row>
    <row r="418" spans="1:4" ht="15" customHeight="1" x14ac:dyDescent="0.25">
      <c r="A418" s="7" t="s">
        <v>499</v>
      </c>
      <c r="B418" s="8"/>
      <c r="C418" s="8"/>
      <c r="D418" s="8"/>
    </row>
    <row r="419" spans="1:4" ht="15" customHeight="1" x14ac:dyDescent="0.25">
      <c r="A419" s="7" t="s">
        <v>500</v>
      </c>
      <c r="B419" s="8"/>
      <c r="C419" s="8"/>
      <c r="D419" s="8"/>
    </row>
    <row r="420" spans="1:4" ht="15" customHeight="1" x14ac:dyDescent="0.25">
      <c r="A420" s="7" t="s">
        <v>501</v>
      </c>
      <c r="B420" s="8"/>
      <c r="C420" s="8"/>
      <c r="D420" s="8"/>
    </row>
    <row r="421" spans="1:4" ht="15" customHeight="1" x14ac:dyDescent="0.25">
      <c r="A421" s="7" t="s">
        <v>502</v>
      </c>
      <c r="B421" s="8"/>
      <c r="C421" s="8"/>
      <c r="D421" s="8"/>
    </row>
    <row r="422" spans="1:4" ht="15" customHeight="1" x14ac:dyDescent="0.25">
      <c r="A422" s="7" t="s">
        <v>503</v>
      </c>
      <c r="B422" s="8"/>
      <c r="C422" s="8"/>
      <c r="D422" s="8"/>
    </row>
    <row r="423" spans="1:4" ht="15" customHeight="1" x14ac:dyDescent="0.25">
      <c r="A423" s="7" t="s">
        <v>504</v>
      </c>
      <c r="B423" s="8"/>
      <c r="C423" s="8"/>
      <c r="D423" s="8"/>
    </row>
    <row r="424" spans="1:4" ht="15" customHeight="1" x14ac:dyDescent="0.25">
      <c r="A424" s="7" t="s">
        <v>505</v>
      </c>
      <c r="B424" s="8"/>
      <c r="C424" s="8"/>
      <c r="D424" s="8"/>
    </row>
    <row r="425" spans="1:4" ht="15" customHeight="1" x14ac:dyDescent="0.25">
      <c r="A425" s="7" t="s">
        <v>506</v>
      </c>
      <c r="B425" s="8"/>
      <c r="C425" s="8"/>
      <c r="D425" s="8"/>
    </row>
    <row r="426" spans="1:4" ht="15" customHeight="1" x14ac:dyDescent="0.25">
      <c r="A426" s="7" t="s">
        <v>507</v>
      </c>
      <c r="B426" s="8"/>
      <c r="C426" s="8"/>
      <c r="D426" s="8"/>
    </row>
    <row r="427" spans="1:4" ht="15" customHeight="1" x14ac:dyDescent="0.25">
      <c r="A427" s="7" t="s">
        <v>508</v>
      </c>
      <c r="B427" s="8"/>
      <c r="C427" s="8"/>
      <c r="D427" s="8"/>
    </row>
    <row r="428" spans="1:4" ht="15" customHeight="1" x14ac:dyDescent="0.25">
      <c r="A428" s="7" t="s">
        <v>509</v>
      </c>
      <c r="B428" s="8"/>
      <c r="C428" s="8"/>
      <c r="D428" s="8"/>
    </row>
    <row r="429" spans="1:4" ht="15" customHeight="1" x14ac:dyDescent="0.25">
      <c r="A429" s="7" t="s">
        <v>510</v>
      </c>
      <c r="B429" s="8"/>
      <c r="C429" s="8"/>
      <c r="D429" s="8"/>
    </row>
    <row r="430" spans="1:4" ht="15" customHeight="1" x14ac:dyDescent="0.25">
      <c r="A430" s="7" t="s">
        <v>511</v>
      </c>
      <c r="B430" s="8"/>
      <c r="C430" s="8"/>
      <c r="D430" s="8"/>
    </row>
    <row r="431" spans="1:4" ht="15" customHeight="1" x14ac:dyDescent="0.25">
      <c r="A431" s="7" t="s">
        <v>512</v>
      </c>
      <c r="B431" s="8"/>
      <c r="C431" s="8"/>
      <c r="D431" s="8"/>
    </row>
    <row r="432" spans="1:4" ht="15" customHeight="1" x14ac:dyDescent="0.25">
      <c r="A432" s="7" t="s">
        <v>513</v>
      </c>
      <c r="B432" s="8"/>
      <c r="C432" s="8"/>
      <c r="D432" s="8"/>
    </row>
    <row r="433" spans="1:4" ht="15" customHeight="1" x14ac:dyDescent="0.25">
      <c r="A433" s="7" t="s">
        <v>514</v>
      </c>
      <c r="B433" s="8"/>
      <c r="C433" s="8"/>
      <c r="D433" s="8"/>
    </row>
    <row r="434" spans="1:4" ht="15" customHeight="1" x14ac:dyDescent="0.25">
      <c r="A434" s="7" t="s">
        <v>515</v>
      </c>
      <c r="B434" s="8"/>
      <c r="C434" s="8"/>
      <c r="D434" s="8"/>
    </row>
    <row r="435" spans="1:4" ht="15" customHeight="1" x14ac:dyDescent="0.25">
      <c r="A435" s="7" t="s">
        <v>516</v>
      </c>
      <c r="B435" s="8"/>
      <c r="C435" s="8"/>
      <c r="D435" s="8"/>
    </row>
    <row r="436" spans="1:4" ht="15" customHeight="1" x14ac:dyDescent="0.25">
      <c r="A436" s="7" t="s">
        <v>517</v>
      </c>
      <c r="B436" s="8"/>
      <c r="C436" s="8"/>
      <c r="D436" s="8"/>
    </row>
    <row r="437" spans="1:4" ht="15" customHeight="1" x14ac:dyDescent="0.25">
      <c r="A437" s="7" t="s">
        <v>518</v>
      </c>
      <c r="B437" s="8"/>
      <c r="C437" s="8"/>
      <c r="D437" s="8"/>
    </row>
    <row r="438" spans="1:4" ht="15" customHeight="1" x14ac:dyDescent="0.25">
      <c r="A438" s="7" t="s">
        <v>519</v>
      </c>
      <c r="B438" s="8"/>
      <c r="C438" s="8"/>
      <c r="D438" s="8"/>
    </row>
    <row r="439" spans="1:4" ht="15" customHeight="1" x14ac:dyDescent="0.25">
      <c r="A439" s="7" t="s">
        <v>520</v>
      </c>
      <c r="B439" s="8"/>
      <c r="C439" s="8"/>
      <c r="D439" s="8"/>
    </row>
    <row r="440" spans="1:4" ht="15" customHeight="1" x14ac:dyDescent="0.25">
      <c r="A440" s="7" t="s">
        <v>521</v>
      </c>
      <c r="B440" s="8"/>
      <c r="C440" s="8"/>
      <c r="D440" s="8"/>
    </row>
    <row r="441" spans="1:4" ht="15" customHeight="1" x14ac:dyDescent="0.25">
      <c r="A441" s="7" t="s">
        <v>522</v>
      </c>
      <c r="B441" s="8"/>
      <c r="C441" s="8"/>
      <c r="D441" s="8"/>
    </row>
    <row r="442" spans="1:4" ht="15" customHeight="1" x14ac:dyDescent="0.25">
      <c r="A442" s="7" t="s">
        <v>523</v>
      </c>
      <c r="B442" s="8"/>
      <c r="C442" s="8"/>
      <c r="D442" s="8"/>
    </row>
    <row r="443" spans="1:4" ht="15" customHeight="1" x14ac:dyDescent="0.25">
      <c r="A443" s="7" t="s">
        <v>524</v>
      </c>
      <c r="B443" s="8"/>
      <c r="C443" s="8"/>
      <c r="D443" s="8"/>
    </row>
    <row r="444" spans="1:4" ht="15" customHeight="1" x14ac:dyDescent="0.25">
      <c r="A444" s="7" t="s">
        <v>525</v>
      </c>
      <c r="B444" s="8"/>
      <c r="C444" s="8"/>
      <c r="D444" s="8"/>
    </row>
    <row r="445" spans="1:4" ht="15" customHeight="1" x14ac:dyDescent="0.25">
      <c r="A445" s="7" t="s">
        <v>526</v>
      </c>
      <c r="B445" s="8"/>
      <c r="C445" s="8"/>
      <c r="D445" s="8"/>
    </row>
    <row r="446" spans="1:4" ht="15" customHeight="1" x14ac:dyDescent="0.25">
      <c r="A446" s="7" t="s">
        <v>527</v>
      </c>
      <c r="B446" s="8"/>
      <c r="C446" s="8"/>
      <c r="D446" s="8"/>
    </row>
    <row r="447" spans="1:4" ht="15" customHeight="1" x14ac:dyDescent="0.25">
      <c r="A447" s="7" t="s">
        <v>528</v>
      </c>
      <c r="B447" s="8"/>
      <c r="C447" s="8"/>
      <c r="D447" s="8"/>
    </row>
    <row r="448" spans="1:4" ht="15" customHeight="1" x14ac:dyDescent="0.25">
      <c r="A448" s="7" t="s">
        <v>529</v>
      </c>
      <c r="B448" s="8"/>
      <c r="C448" s="8"/>
      <c r="D448" s="8"/>
    </row>
    <row r="449" spans="1:4" ht="15" customHeight="1" x14ac:dyDescent="0.25">
      <c r="A449" s="7" t="s">
        <v>530</v>
      </c>
      <c r="B449" s="8"/>
      <c r="C449" s="8"/>
      <c r="D449" s="8"/>
    </row>
    <row r="450" spans="1:4" ht="15" customHeight="1" x14ac:dyDescent="0.25">
      <c r="A450" s="7" t="s">
        <v>531</v>
      </c>
      <c r="B450" s="8"/>
      <c r="C450" s="8"/>
      <c r="D450" s="8"/>
    </row>
    <row r="451" spans="1:4" ht="15" customHeight="1" x14ac:dyDescent="0.25">
      <c r="A451" s="7" t="s">
        <v>532</v>
      </c>
      <c r="B451" s="8"/>
      <c r="C451" s="8"/>
      <c r="D451" s="8"/>
    </row>
    <row r="452" spans="1:4" ht="15" customHeight="1" x14ac:dyDescent="0.25">
      <c r="A452" s="7" t="s">
        <v>533</v>
      </c>
      <c r="B452" s="8"/>
      <c r="C452" s="8"/>
      <c r="D452" s="8"/>
    </row>
    <row r="453" spans="1:4" ht="15" customHeight="1" x14ac:dyDescent="0.25">
      <c r="A453" s="7" t="s">
        <v>534</v>
      </c>
      <c r="B453" s="8"/>
      <c r="C453" s="8"/>
      <c r="D453" s="8"/>
    </row>
    <row r="454" spans="1:4" ht="15" customHeight="1" x14ac:dyDescent="0.25">
      <c r="A454" s="7" t="s">
        <v>535</v>
      </c>
      <c r="B454" s="8"/>
      <c r="C454" s="8"/>
      <c r="D454" s="8"/>
    </row>
    <row r="455" spans="1:4" ht="15" customHeight="1" x14ac:dyDescent="0.25">
      <c r="A455" s="7" t="s">
        <v>536</v>
      </c>
      <c r="B455" s="8"/>
      <c r="C455" s="8"/>
      <c r="D455" s="8"/>
    </row>
    <row r="456" spans="1:4" ht="15" customHeight="1" x14ac:dyDescent="0.25">
      <c r="A456" s="7" t="s">
        <v>537</v>
      </c>
      <c r="B456" s="8"/>
      <c r="C456" s="8"/>
      <c r="D456" s="8"/>
    </row>
    <row r="457" spans="1:4" ht="15" customHeight="1" x14ac:dyDescent="0.25">
      <c r="A457" s="7" t="s">
        <v>538</v>
      </c>
      <c r="B457" s="8"/>
      <c r="C457" s="8"/>
      <c r="D457" s="8"/>
    </row>
    <row r="458" spans="1:4" ht="15" customHeight="1" x14ac:dyDescent="0.25">
      <c r="A458" s="7" t="s">
        <v>539</v>
      </c>
      <c r="B458" s="8"/>
      <c r="C458" s="8"/>
      <c r="D458" s="8"/>
    </row>
    <row r="459" spans="1:4" ht="15" customHeight="1" x14ac:dyDescent="0.25">
      <c r="A459" s="7" t="s">
        <v>540</v>
      </c>
      <c r="B459" s="8"/>
      <c r="C459" s="8"/>
      <c r="D459" s="8"/>
    </row>
    <row r="460" spans="1:4" ht="15" customHeight="1" x14ac:dyDescent="0.25">
      <c r="A460" s="7" t="s">
        <v>541</v>
      </c>
      <c r="B460" s="8"/>
      <c r="C460" s="8"/>
      <c r="D460" s="8"/>
    </row>
    <row r="461" spans="1:4" ht="15" customHeight="1" x14ac:dyDescent="0.25">
      <c r="A461" s="7" t="s">
        <v>542</v>
      </c>
      <c r="B461" s="8"/>
      <c r="C461" s="8"/>
      <c r="D461" s="8"/>
    </row>
    <row r="462" spans="1:4" ht="15" customHeight="1" x14ac:dyDescent="0.25">
      <c r="A462" s="7" t="s">
        <v>543</v>
      </c>
      <c r="B462" s="8"/>
      <c r="C462" s="8"/>
      <c r="D462" s="8"/>
    </row>
    <row r="463" spans="1:4" ht="15" customHeight="1" x14ac:dyDescent="0.25">
      <c r="A463" s="7" t="s">
        <v>544</v>
      </c>
      <c r="B463" s="8"/>
      <c r="C463" s="8"/>
      <c r="D463" s="8"/>
    </row>
    <row r="464" spans="1:4" ht="15" customHeight="1" x14ac:dyDescent="0.25">
      <c r="A464" s="7" t="s">
        <v>545</v>
      </c>
      <c r="B464" s="8"/>
      <c r="C464" s="8"/>
      <c r="D464" s="8"/>
    </row>
    <row r="465" spans="1:4" ht="15" customHeight="1" x14ac:dyDescent="0.25">
      <c r="A465" s="7" t="s">
        <v>546</v>
      </c>
      <c r="B465" s="8"/>
      <c r="C465" s="8"/>
      <c r="D465" s="8"/>
    </row>
    <row r="466" spans="1:4" ht="15" customHeight="1" x14ac:dyDescent="0.25">
      <c r="A466" s="7" t="s">
        <v>547</v>
      </c>
      <c r="B466" s="8"/>
      <c r="C466" s="8"/>
      <c r="D466" s="8"/>
    </row>
    <row r="467" spans="1:4" ht="15" customHeight="1" x14ac:dyDescent="0.25">
      <c r="A467" s="7" t="s">
        <v>548</v>
      </c>
      <c r="B467" s="8"/>
      <c r="C467" s="8"/>
      <c r="D467" s="8"/>
    </row>
    <row r="468" spans="1:4" ht="15" customHeight="1" x14ac:dyDescent="0.25">
      <c r="A468" s="7" t="s">
        <v>549</v>
      </c>
      <c r="B468" s="8"/>
      <c r="C468" s="8"/>
      <c r="D468" s="8"/>
    </row>
    <row r="469" spans="1:4" ht="15" customHeight="1" x14ac:dyDescent="0.25">
      <c r="A469" s="7" t="s">
        <v>550</v>
      </c>
      <c r="B469" s="8"/>
      <c r="C469" s="8"/>
      <c r="D469" s="8"/>
    </row>
    <row r="470" spans="1:4" ht="15" customHeight="1" x14ac:dyDescent="0.25">
      <c r="A470" s="7" t="s">
        <v>551</v>
      </c>
      <c r="B470" s="8"/>
      <c r="C470" s="8"/>
      <c r="D470" s="8"/>
    </row>
    <row r="471" spans="1:4" ht="15" customHeight="1" x14ac:dyDescent="0.25">
      <c r="A471" s="7" t="s">
        <v>552</v>
      </c>
      <c r="B471" s="8"/>
      <c r="C471" s="8"/>
      <c r="D471" s="8"/>
    </row>
    <row r="472" spans="1:4" ht="15" customHeight="1" x14ac:dyDescent="0.25">
      <c r="A472" s="7" t="s">
        <v>553</v>
      </c>
      <c r="B472" s="8"/>
      <c r="C472" s="8"/>
      <c r="D472" s="8"/>
    </row>
    <row r="473" spans="1:4" ht="15" customHeight="1" x14ac:dyDescent="0.25">
      <c r="A473" s="7" t="s">
        <v>554</v>
      </c>
      <c r="B473" s="8"/>
      <c r="C473" s="8"/>
      <c r="D473" s="8"/>
    </row>
    <row r="474" spans="1:4" ht="15" customHeight="1" x14ac:dyDescent="0.25">
      <c r="A474" s="7" t="s">
        <v>555</v>
      </c>
      <c r="B474" s="8"/>
      <c r="C474" s="8"/>
      <c r="D474" s="8"/>
    </row>
    <row r="475" spans="1:4" ht="15" customHeight="1" x14ac:dyDescent="0.25">
      <c r="A475" s="7" t="s">
        <v>556</v>
      </c>
      <c r="B475" s="8"/>
      <c r="C475" s="8"/>
      <c r="D475" s="8"/>
    </row>
    <row r="476" spans="1:4" ht="15" customHeight="1" x14ac:dyDescent="0.25">
      <c r="A476" s="7" t="s">
        <v>557</v>
      </c>
      <c r="B476" s="8"/>
      <c r="C476" s="8"/>
      <c r="D476" s="8"/>
    </row>
    <row r="477" spans="1:4" ht="15" customHeight="1" x14ac:dyDescent="0.25">
      <c r="A477" s="7" t="s">
        <v>558</v>
      </c>
      <c r="B477" s="8"/>
      <c r="C477" s="8"/>
      <c r="D477" s="8"/>
    </row>
    <row r="478" spans="1:4" ht="15" customHeight="1" x14ac:dyDescent="0.25">
      <c r="A478" s="7" t="s">
        <v>559</v>
      </c>
      <c r="B478" s="8"/>
      <c r="C478" s="8"/>
      <c r="D478" s="8"/>
    </row>
    <row r="479" spans="1:4" ht="15" customHeight="1" x14ac:dyDescent="0.25">
      <c r="A479" s="7" t="s">
        <v>560</v>
      </c>
      <c r="B479" s="8"/>
      <c r="C479" s="8"/>
      <c r="D479" s="8"/>
    </row>
    <row r="480" spans="1:4" ht="15" customHeight="1" x14ac:dyDescent="0.25">
      <c r="A480" s="7" t="s">
        <v>561</v>
      </c>
      <c r="B480" s="8"/>
      <c r="C480" s="8"/>
      <c r="D480" s="8"/>
    </row>
    <row r="481" spans="1:4" ht="15" customHeight="1" x14ac:dyDescent="0.25">
      <c r="A481" s="7" t="s">
        <v>562</v>
      </c>
      <c r="B481" s="8"/>
      <c r="C481" s="8"/>
      <c r="D481" s="8"/>
    </row>
    <row r="482" spans="1:4" ht="15" customHeight="1" x14ac:dyDescent="0.25">
      <c r="A482" s="7" t="s">
        <v>563</v>
      </c>
      <c r="B482" s="8"/>
      <c r="C482" s="8"/>
      <c r="D482" s="8"/>
    </row>
    <row r="483" spans="1:4" ht="15" customHeight="1" x14ac:dyDescent="0.25">
      <c r="A483" s="7" t="s">
        <v>564</v>
      </c>
      <c r="B483" s="8"/>
      <c r="C483" s="8"/>
      <c r="D483" s="8"/>
    </row>
    <row r="484" spans="1:4" ht="15" customHeight="1" x14ac:dyDescent="0.25">
      <c r="A484" s="7" t="s">
        <v>565</v>
      </c>
      <c r="B484" s="8"/>
      <c r="C484" s="8"/>
      <c r="D484" s="8"/>
    </row>
    <row r="485" spans="1:4" ht="15" customHeight="1" x14ac:dyDescent="0.25">
      <c r="A485" s="7" t="s">
        <v>566</v>
      </c>
      <c r="B485" s="8"/>
      <c r="C485" s="8"/>
      <c r="D485" s="8"/>
    </row>
    <row r="486" spans="1:4" ht="15" customHeight="1" x14ac:dyDescent="0.25">
      <c r="A486" s="7" t="s">
        <v>567</v>
      </c>
      <c r="B486" s="8"/>
      <c r="C486" s="8"/>
      <c r="D486" s="8"/>
    </row>
    <row r="487" spans="1:4" ht="15" customHeight="1" x14ac:dyDescent="0.25">
      <c r="A487" s="7" t="s">
        <v>568</v>
      </c>
      <c r="B487" s="8"/>
      <c r="C487" s="8"/>
      <c r="D487" s="8"/>
    </row>
    <row r="488" spans="1:4" ht="15" customHeight="1" x14ac:dyDescent="0.25">
      <c r="A488" s="7" t="s">
        <v>569</v>
      </c>
      <c r="B488" s="8"/>
      <c r="C488" s="8"/>
      <c r="D488" s="8"/>
    </row>
    <row r="489" spans="1:4" ht="15" customHeight="1" x14ac:dyDescent="0.25">
      <c r="A489" s="7" t="s">
        <v>570</v>
      </c>
      <c r="B489" s="8"/>
      <c r="C489" s="8"/>
      <c r="D489" s="8"/>
    </row>
    <row r="490" spans="1:4" ht="15" customHeight="1" x14ac:dyDescent="0.25">
      <c r="A490" s="7" t="s">
        <v>571</v>
      </c>
      <c r="B490" s="8"/>
      <c r="C490" s="8"/>
      <c r="D490" s="8"/>
    </row>
    <row r="491" spans="1:4" ht="15" customHeight="1" x14ac:dyDescent="0.25">
      <c r="A491" s="7" t="s">
        <v>572</v>
      </c>
      <c r="B491" s="8"/>
      <c r="C491" s="8"/>
      <c r="D491" s="8"/>
    </row>
    <row r="492" spans="1:4" ht="15" customHeight="1" x14ac:dyDescent="0.25">
      <c r="A492" s="7" t="s">
        <v>573</v>
      </c>
      <c r="B492" s="8"/>
      <c r="C492" s="8"/>
      <c r="D492" s="8"/>
    </row>
    <row r="493" spans="1:4" ht="15" customHeight="1" x14ac:dyDescent="0.25">
      <c r="A493" s="7" t="s">
        <v>574</v>
      </c>
      <c r="B493" s="8"/>
      <c r="C493" s="8"/>
      <c r="D493" s="8"/>
    </row>
    <row r="494" spans="1:4" ht="15" customHeight="1" x14ac:dyDescent="0.25">
      <c r="A494" s="7" t="s">
        <v>575</v>
      </c>
      <c r="B494" s="8"/>
      <c r="C494" s="8"/>
      <c r="D494" s="8"/>
    </row>
    <row r="495" spans="1:4" ht="15" customHeight="1" x14ac:dyDescent="0.25">
      <c r="A495" s="7" t="s">
        <v>576</v>
      </c>
      <c r="B495" s="8"/>
      <c r="C495" s="8"/>
      <c r="D495" s="8"/>
    </row>
    <row r="496" spans="1:4" ht="15" customHeight="1" x14ac:dyDescent="0.25">
      <c r="A496" s="7" t="s">
        <v>577</v>
      </c>
      <c r="B496" s="8"/>
      <c r="C496" s="8"/>
      <c r="D496" s="8"/>
    </row>
    <row r="497" spans="1:4" ht="15" customHeight="1" x14ac:dyDescent="0.25">
      <c r="A497" s="7" t="s">
        <v>578</v>
      </c>
      <c r="B497" s="8"/>
      <c r="C497" s="8"/>
      <c r="D497" s="8"/>
    </row>
    <row r="498" spans="1:4" ht="15" customHeight="1" x14ac:dyDescent="0.25">
      <c r="A498" s="7" t="s">
        <v>579</v>
      </c>
      <c r="B498" s="8"/>
      <c r="C498" s="8"/>
      <c r="D498" s="8"/>
    </row>
    <row r="499" spans="1:4" ht="15" customHeight="1" x14ac:dyDescent="0.25">
      <c r="A499" s="7" t="s">
        <v>580</v>
      </c>
      <c r="B499" s="8"/>
      <c r="C499" s="8"/>
      <c r="D499" s="8"/>
    </row>
    <row r="500" spans="1:4" ht="15" customHeight="1" x14ac:dyDescent="0.25">
      <c r="A500" s="7" t="s">
        <v>581</v>
      </c>
      <c r="B500" s="8"/>
      <c r="C500" s="8"/>
      <c r="D500" s="8"/>
    </row>
    <row r="501" spans="1:4" ht="15" customHeight="1" x14ac:dyDescent="0.25">
      <c r="A501" s="7" t="s">
        <v>582</v>
      </c>
      <c r="B501" s="8"/>
      <c r="C501" s="8"/>
      <c r="D501" s="8"/>
    </row>
    <row r="502" spans="1:4" ht="15" customHeight="1" x14ac:dyDescent="0.25">
      <c r="A502" s="7" t="s">
        <v>583</v>
      </c>
      <c r="B502" s="8"/>
      <c r="C502" s="8"/>
      <c r="D502" s="8"/>
    </row>
    <row r="503" spans="1:4" ht="15" customHeight="1" x14ac:dyDescent="0.25">
      <c r="A503" s="7" t="s">
        <v>584</v>
      </c>
      <c r="B503" s="8"/>
      <c r="C503" s="8"/>
      <c r="D503" s="8"/>
    </row>
    <row r="504" spans="1:4" ht="15" customHeight="1" x14ac:dyDescent="0.25">
      <c r="A504" s="7" t="s">
        <v>585</v>
      </c>
      <c r="B504" s="8"/>
      <c r="C504" s="8"/>
      <c r="D504" s="8"/>
    </row>
    <row r="505" spans="1:4" ht="15" customHeight="1" x14ac:dyDescent="0.25">
      <c r="A505" s="7" t="s">
        <v>586</v>
      </c>
      <c r="B505" s="8"/>
      <c r="C505" s="8"/>
      <c r="D505" s="8"/>
    </row>
    <row r="506" spans="1:4" ht="15" customHeight="1" x14ac:dyDescent="0.25">
      <c r="A506" s="7" t="s">
        <v>587</v>
      </c>
      <c r="B506" s="8"/>
      <c r="C506" s="8"/>
      <c r="D506" s="8"/>
    </row>
    <row r="507" spans="1:4" ht="15" customHeight="1" x14ac:dyDescent="0.25">
      <c r="A507" s="7" t="s">
        <v>588</v>
      </c>
      <c r="B507" s="8"/>
      <c r="C507" s="8"/>
      <c r="D507" s="8"/>
    </row>
    <row r="508" spans="1:4" ht="15" customHeight="1" x14ac:dyDescent="0.25">
      <c r="A508" s="7" t="s">
        <v>589</v>
      </c>
      <c r="B508" s="8"/>
      <c r="C508" s="8"/>
      <c r="D508" s="8"/>
    </row>
    <row r="509" spans="1:4" ht="15" customHeight="1" x14ac:dyDescent="0.25">
      <c r="A509" s="7" t="s">
        <v>590</v>
      </c>
      <c r="B509" s="8"/>
      <c r="C509" s="8"/>
      <c r="D509" s="8"/>
    </row>
    <row r="510" spans="1:4" ht="15" customHeight="1" x14ac:dyDescent="0.25">
      <c r="A510" s="7" t="s">
        <v>591</v>
      </c>
      <c r="B510" s="8"/>
      <c r="C510" s="8"/>
      <c r="D510" s="8"/>
    </row>
    <row r="511" spans="1:4" ht="15" customHeight="1" x14ac:dyDescent="0.25">
      <c r="A511" s="7" t="s">
        <v>592</v>
      </c>
      <c r="B511" s="8"/>
      <c r="C511" s="8"/>
      <c r="D511" s="8"/>
    </row>
    <row r="512" spans="1:4" ht="15" customHeight="1" x14ac:dyDescent="0.25">
      <c r="A512" s="7" t="s">
        <v>593</v>
      </c>
      <c r="B512" s="8"/>
      <c r="C512" s="8"/>
      <c r="D512" s="8"/>
    </row>
    <row r="513" spans="1:4" ht="15" customHeight="1" x14ac:dyDescent="0.25">
      <c r="A513" s="7" t="s">
        <v>594</v>
      </c>
      <c r="B513" s="8"/>
      <c r="C513" s="8"/>
      <c r="D513" s="8"/>
    </row>
    <row r="514" spans="1:4" ht="15" customHeight="1" x14ac:dyDescent="0.25">
      <c r="A514" s="7" t="s">
        <v>595</v>
      </c>
      <c r="B514" s="8"/>
      <c r="C514" s="8"/>
      <c r="D514" s="8"/>
    </row>
    <row r="515" spans="1:4" ht="15" customHeight="1" x14ac:dyDescent="0.25">
      <c r="A515" s="7" t="s">
        <v>596</v>
      </c>
      <c r="B515" s="8"/>
      <c r="C515" s="8"/>
      <c r="D515" s="8"/>
    </row>
    <row r="516" spans="1:4" ht="15" customHeight="1" x14ac:dyDescent="0.25">
      <c r="A516" s="7" t="s">
        <v>597</v>
      </c>
      <c r="B516" s="8"/>
      <c r="C516" s="8"/>
      <c r="D516" s="8"/>
    </row>
    <row r="517" spans="1:4" ht="15" customHeight="1" x14ac:dyDescent="0.25">
      <c r="A517" s="7" t="s">
        <v>598</v>
      </c>
      <c r="B517" s="8"/>
      <c r="C517" s="8"/>
      <c r="D517" s="8"/>
    </row>
    <row r="518" spans="1:4" ht="15" customHeight="1" x14ac:dyDescent="0.25">
      <c r="A518" s="7" t="s">
        <v>599</v>
      </c>
      <c r="B518" s="8"/>
      <c r="C518" s="8"/>
      <c r="D518" s="8"/>
    </row>
    <row r="519" spans="1:4" ht="15" customHeight="1" x14ac:dyDescent="0.25">
      <c r="A519" s="7" t="s">
        <v>600</v>
      </c>
      <c r="B519" s="8"/>
      <c r="C519" s="8"/>
      <c r="D519" s="8"/>
    </row>
    <row r="520" spans="1:4" ht="15" customHeight="1" x14ac:dyDescent="0.25">
      <c r="A520" s="7" t="s">
        <v>601</v>
      </c>
      <c r="B520" s="8"/>
      <c r="C520" s="8"/>
      <c r="D520" s="8"/>
    </row>
    <row r="521" spans="1:4" ht="15" customHeight="1" x14ac:dyDescent="0.25">
      <c r="A521" s="7" t="s">
        <v>602</v>
      </c>
      <c r="B521" s="8"/>
      <c r="C521" s="8"/>
      <c r="D521" s="8"/>
    </row>
    <row r="522" spans="1:4" ht="15" customHeight="1" x14ac:dyDescent="0.25">
      <c r="A522" s="7" t="s">
        <v>603</v>
      </c>
      <c r="B522" s="8"/>
      <c r="C522" s="8"/>
      <c r="D522" s="8"/>
    </row>
    <row r="523" spans="1:4" ht="15" customHeight="1" x14ac:dyDescent="0.25">
      <c r="A523" s="7" t="s">
        <v>604</v>
      </c>
      <c r="B523" s="8"/>
      <c r="C523" s="8"/>
      <c r="D523" s="8"/>
    </row>
    <row r="524" spans="1:4" ht="15" customHeight="1" x14ac:dyDescent="0.25">
      <c r="A524" s="7" t="s">
        <v>605</v>
      </c>
      <c r="B524" s="8"/>
      <c r="C524" s="8"/>
      <c r="D524" s="8"/>
    </row>
    <row r="525" spans="1:4" ht="15" customHeight="1" x14ac:dyDescent="0.25">
      <c r="A525" s="7" t="s">
        <v>606</v>
      </c>
      <c r="B525" s="8"/>
      <c r="C525" s="8"/>
      <c r="D525" s="8"/>
    </row>
    <row r="526" spans="1:4" ht="15" customHeight="1" x14ac:dyDescent="0.25">
      <c r="A526" s="7" t="s">
        <v>607</v>
      </c>
      <c r="B526" s="8"/>
      <c r="C526" s="8"/>
      <c r="D526" s="8"/>
    </row>
    <row r="527" spans="1:4" ht="15" customHeight="1" x14ac:dyDescent="0.25">
      <c r="A527" s="7" t="s">
        <v>608</v>
      </c>
      <c r="B527" s="8"/>
      <c r="C527" s="8"/>
      <c r="D527" s="8"/>
    </row>
    <row r="528" spans="1:4" ht="15" customHeight="1" x14ac:dyDescent="0.25">
      <c r="A528" s="7" t="s">
        <v>609</v>
      </c>
      <c r="B528" s="8"/>
      <c r="C528" s="8"/>
      <c r="D528" s="8"/>
    </row>
    <row r="529" spans="1:4" ht="15" customHeight="1" x14ac:dyDescent="0.25">
      <c r="A529" s="7" t="s">
        <v>610</v>
      </c>
      <c r="B529" s="8"/>
      <c r="C529" s="8"/>
      <c r="D529" s="8"/>
    </row>
    <row r="530" spans="1:4" ht="15" customHeight="1" x14ac:dyDescent="0.25">
      <c r="A530" s="7" t="s">
        <v>611</v>
      </c>
      <c r="B530" s="8"/>
      <c r="C530" s="8"/>
      <c r="D530" s="8"/>
    </row>
    <row r="531" spans="1:4" ht="15" customHeight="1" x14ac:dyDescent="0.25">
      <c r="A531" s="7" t="s">
        <v>612</v>
      </c>
      <c r="B531" s="8"/>
      <c r="C531" s="8"/>
      <c r="D531" s="8"/>
    </row>
    <row r="532" spans="1:4" ht="15" customHeight="1" x14ac:dyDescent="0.25">
      <c r="A532" s="7" t="s">
        <v>613</v>
      </c>
      <c r="B532" s="8"/>
      <c r="C532" s="8"/>
      <c r="D532" s="8"/>
    </row>
    <row r="533" spans="1:4" ht="15" customHeight="1" x14ac:dyDescent="0.25">
      <c r="A533" s="7" t="s">
        <v>614</v>
      </c>
      <c r="B533" s="8"/>
      <c r="C533" s="8"/>
      <c r="D533" s="8"/>
    </row>
    <row r="534" spans="1:4" ht="15" customHeight="1" x14ac:dyDescent="0.25">
      <c r="A534" s="7" t="s">
        <v>615</v>
      </c>
      <c r="B534" s="8"/>
      <c r="C534" s="8"/>
      <c r="D534" s="8"/>
    </row>
    <row r="535" spans="1:4" ht="15" customHeight="1" x14ac:dyDescent="0.25">
      <c r="A535" s="7" t="s">
        <v>616</v>
      </c>
      <c r="B535" s="8"/>
      <c r="C535" s="8"/>
      <c r="D535" s="8"/>
    </row>
    <row r="536" spans="1:4" ht="15" customHeight="1" x14ac:dyDescent="0.25">
      <c r="A536" s="7" t="s">
        <v>617</v>
      </c>
      <c r="B536" s="8"/>
      <c r="C536" s="8"/>
      <c r="D536" s="8"/>
    </row>
    <row r="537" spans="1:4" ht="15" customHeight="1" x14ac:dyDescent="0.25">
      <c r="A537" s="7" t="s">
        <v>618</v>
      </c>
      <c r="B537" s="8"/>
      <c r="C537" s="8"/>
      <c r="D537" s="8"/>
    </row>
    <row r="538" spans="1:4" ht="15" customHeight="1" x14ac:dyDescent="0.25">
      <c r="A538" s="7" t="s">
        <v>619</v>
      </c>
      <c r="B538" s="8"/>
      <c r="C538" s="8"/>
      <c r="D538" s="8"/>
    </row>
    <row r="539" spans="1:4" ht="15" customHeight="1" x14ac:dyDescent="0.25">
      <c r="A539" s="7" t="s">
        <v>620</v>
      </c>
      <c r="B539" s="8"/>
      <c r="C539" s="8"/>
      <c r="D539" s="8"/>
    </row>
    <row r="540" spans="1:4" ht="15" customHeight="1" x14ac:dyDescent="0.25">
      <c r="A540" s="7" t="s">
        <v>621</v>
      </c>
      <c r="B540" s="8"/>
      <c r="C540" s="8"/>
      <c r="D540" s="8"/>
    </row>
    <row r="541" spans="1:4" ht="15" customHeight="1" x14ac:dyDescent="0.25">
      <c r="A541" s="7" t="s">
        <v>622</v>
      </c>
      <c r="B541" s="8"/>
      <c r="C541" s="8"/>
      <c r="D541" s="8"/>
    </row>
    <row r="542" spans="1:4" ht="15" customHeight="1" x14ac:dyDescent="0.25">
      <c r="A542" s="7" t="s">
        <v>623</v>
      </c>
      <c r="B542" s="8"/>
      <c r="C542" s="8"/>
      <c r="D542" s="8"/>
    </row>
    <row r="543" spans="1:4" ht="15" customHeight="1" x14ac:dyDescent="0.25">
      <c r="A543" s="7" t="s">
        <v>624</v>
      </c>
      <c r="B543" s="8"/>
      <c r="C543" s="8"/>
      <c r="D543" s="8"/>
    </row>
    <row r="544" spans="1:4" ht="15" customHeight="1" x14ac:dyDescent="0.25">
      <c r="A544" s="7" t="s">
        <v>625</v>
      </c>
      <c r="B544" s="8"/>
      <c r="C544" s="8"/>
      <c r="D544" s="8"/>
    </row>
    <row r="545" spans="1:4" ht="15" customHeight="1" x14ac:dyDescent="0.25">
      <c r="A545" s="7" t="s">
        <v>626</v>
      </c>
      <c r="B545" s="8"/>
      <c r="C545" s="8"/>
      <c r="D545" s="8"/>
    </row>
    <row r="546" spans="1:4" ht="15" customHeight="1" x14ac:dyDescent="0.25">
      <c r="A546" s="7" t="s">
        <v>627</v>
      </c>
      <c r="B546" s="8"/>
      <c r="C546" s="8"/>
      <c r="D546" s="8"/>
    </row>
    <row r="547" spans="1:4" ht="15" customHeight="1" x14ac:dyDescent="0.25">
      <c r="A547" s="7" t="s">
        <v>628</v>
      </c>
      <c r="B547" s="8"/>
      <c r="C547" s="8"/>
      <c r="D547" s="8"/>
    </row>
    <row r="548" spans="1:4" ht="15" customHeight="1" x14ac:dyDescent="0.25">
      <c r="A548" s="7" t="s">
        <v>629</v>
      </c>
      <c r="B548" s="8"/>
      <c r="C548" s="8"/>
      <c r="D548" s="8"/>
    </row>
    <row r="549" spans="1:4" ht="15" customHeight="1" x14ac:dyDescent="0.25">
      <c r="A549" s="7" t="s">
        <v>630</v>
      </c>
      <c r="B549" s="8"/>
      <c r="C549" s="8"/>
      <c r="D549" s="8"/>
    </row>
    <row r="550" spans="1:4" ht="15" customHeight="1" x14ac:dyDescent="0.25">
      <c r="A550" s="7" t="s">
        <v>631</v>
      </c>
      <c r="B550" s="8"/>
      <c r="C550" s="8"/>
      <c r="D550" s="8"/>
    </row>
    <row r="551" spans="1:4" ht="15" customHeight="1" x14ac:dyDescent="0.25">
      <c r="A551" s="7" t="s">
        <v>632</v>
      </c>
      <c r="B551" s="8"/>
      <c r="C551" s="8"/>
      <c r="D551" s="8"/>
    </row>
    <row r="552" spans="1:4" ht="15" customHeight="1" x14ac:dyDescent="0.25">
      <c r="A552" s="7" t="s">
        <v>633</v>
      </c>
      <c r="B552" s="8"/>
      <c r="C552" s="8"/>
      <c r="D552" s="8"/>
    </row>
    <row r="553" spans="1:4" ht="15" customHeight="1" x14ac:dyDescent="0.25">
      <c r="A553" s="7" t="s">
        <v>634</v>
      </c>
      <c r="B553" s="8"/>
      <c r="C553" s="8"/>
      <c r="D553" s="8"/>
    </row>
    <row r="554" spans="1:4" ht="15" customHeight="1" x14ac:dyDescent="0.25">
      <c r="A554" s="7" t="s">
        <v>635</v>
      </c>
      <c r="B554" s="8"/>
      <c r="C554" s="8"/>
      <c r="D554" s="8"/>
    </row>
    <row r="555" spans="1:4" ht="15" customHeight="1" x14ac:dyDescent="0.25">
      <c r="A555" s="7" t="s">
        <v>636</v>
      </c>
      <c r="B555" s="8"/>
      <c r="C555" s="8"/>
      <c r="D555" s="8"/>
    </row>
    <row r="556" spans="1:4" ht="15" customHeight="1" x14ac:dyDescent="0.25">
      <c r="A556" s="7" t="s">
        <v>637</v>
      </c>
      <c r="B556" s="8"/>
      <c r="C556" s="8"/>
      <c r="D556" s="8"/>
    </row>
    <row r="557" spans="1:4" ht="15" customHeight="1" x14ac:dyDescent="0.25">
      <c r="A557" s="7" t="s">
        <v>638</v>
      </c>
      <c r="B557" s="8"/>
      <c r="C557" s="8"/>
      <c r="D557" s="8"/>
    </row>
    <row r="558" spans="1:4" ht="15" customHeight="1" x14ac:dyDescent="0.25">
      <c r="A558" s="7" t="s">
        <v>639</v>
      </c>
      <c r="B558" s="8"/>
      <c r="C558" s="8"/>
      <c r="D558" s="8"/>
    </row>
    <row r="559" spans="1:4" ht="15" customHeight="1" x14ac:dyDescent="0.25">
      <c r="A559" s="7" t="s">
        <v>640</v>
      </c>
      <c r="B559" s="8"/>
      <c r="C559" s="8"/>
      <c r="D559" s="8"/>
    </row>
    <row r="560" spans="1:4" ht="15" customHeight="1" x14ac:dyDescent="0.25">
      <c r="A560" s="7" t="s">
        <v>641</v>
      </c>
      <c r="B560" s="8"/>
      <c r="C560" s="8"/>
      <c r="D560" s="8"/>
    </row>
    <row r="561" spans="1:4" ht="15" customHeight="1" x14ac:dyDescent="0.25">
      <c r="A561" s="7" t="s">
        <v>642</v>
      </c>
      <c r="B561" s="8"/>
      <c r="C561" s="8"/>
      <c r="D561" s="8"/>
    </row>
    <row r="562" spans="1:4" ht="15" customHeight="1" x14ac:dyDescent="0.25">
      <c r="A562" s="7" t="s">
        <v>643</v>
      </c>
      <c r="B562" s="8"/>
      <c r="C562" s="8"/>
      <c r="D562" s="8"/>
    </row>
    <row r="563" spans="1:4" ht="15" customHeight="1" x14ac:dyDescent="0.25">
      <c r="A563" s="7" t="s">
        <v>644</v>
      </c>
      <c r="B563" s="8"/>
      <c r="C563" s="8"/>
      <c r="D563" s="8"/>
    </row>
    <row r="564" spans="1:4" ht="15" customHeight="1" x14ac:dyDescent="0.25">
      <c r="A564" s="7" t="s">
        <v>645</v>
      </c>
      <c r="B564" s="8"/>
      <c r="C564" s="8"/>
      <c r="D564" s="8"/>
    </row>
    <row r="565" spans="1:4" ht="15" customHeight="1" x14ac:dyDescent="0.25">
      <c r="A565" s="7" t="s">
        <v>646</v>
      </c>
      <c r="B565" s="8"/>
      <c r="C565" s="8"/>
      <c r="D565" s="8"/>
    </row>
    <row r="566" spans="1:4" ht="15" customHeight="1" x14ac:dyDescent="0.25">
      <c r="A566" s="7" t="s">
        <v>647</v>
      </c>
      <c r="B566" s="8"/>
      <c r="C566" s="8"/>
      <c r="D566" s="8"/>
    </row>
    <row r="567" spans="1:4" ht="15" customHeight="1" x14ac:dyDescent="0.25">
      <c r="A567" s="7" t="s">
        <v>648</v>
      </c>
      <c r="B567" s="8"/>
      <c r="C567" s="8"/>
      <c r="D567" s="8"/>
    </row>
    <row r="568" spans="1:4" ht="15" customHeight="1" x14ac:dyDescent="0.25">
      <c r="A568" s="7" t="s">
        <v>649</v>
      </c>
      <c r="B568" s="8"/>
      <c r="C568" s="8"/>
      <c r="D568" s="8"/>
    </row>
    <row r="569" spans="1:4" ht="15" customHeight="1" x14ac:dyDescent="0.25">
      <c r="A569" s="7" t="s">
        <v>650</v>
      </c>
      <c r="B569" s="8"/>
      <c r="C569" s="8"/>
      <c r="D569" s="8"/>
    </row>
    <row r="570" spans="1:4" ht="15" customHeight="1" x14ac:dyDescent="0.25">
      <c r="A570" s="7" t="s">
        <v>651</v>
      </c>
      <c r="B570" s="8"/>
      <c r="C570" s="8"/>
      <c r="D570" s="8"/>
    </row>
    <row r="571" spans="1:4" ht="15" customHeight="1" x14ac:dyDescent="0.25">
      <c r="A571" s="7" t="s">
        <v>652</v>
      </c>
      <c r="B571" s="8"/>
      <c r="C571" s="8"/>
      <c r="D571" s="8"/>
    </row>
    <row r="572" spans="1:4" ht="15" customHeight="1" x14ac:dyDescent="0.25">
      <c r="A572" s="7" t="s">
        <v>653</v>
      </c>
      <c r="B572" s="8"/>
      <c r="C572" s="8"/>
      <c r="D572" s="8"/>
    </row>
    <row r="573" spans="1:4" ht="15" customHeight="1" x14ac:dyDescent="0.25">
      <c r="A573" s="7" t="s">
        <v>654</v>
      </c>
      <c r="B573" s="8"/>
      <c r="C573" s="8"/>
      <c r="D573" s="8"/>
    </row>
    <row r="574" spans="1:4" ht="15" customHeight="1" x14ac:dyDescent="0.25">
      <c r="A574" s="7" t="s">
        <v>655</v>
      </c>
      <c r="B574" s="8"/>
      <c r="C574" s="8"/>
      <c r="D574" s="8"/>
    </row>
    <row r="575" spans="1:4" ht="15" customHeight="1" x14ac:dyDescent="0.25">
      <c r="A575" s="7" t="s">
        <v>656</v>
      </c>
      <c r="B575" s="8"/>
      <c r="C575" s="8"/>
      <c r="D575" s="8"/>
    </row>
    <row r="576" spans="1:4" ht="15" customHeight="1" x14ac:dyDescent="0.25">
      <c r="A576" s="7" t="s">
        <v>657</v>
      </c>
      <c r="B576" s="8"/>
      <c r="C576" s="8"/>
      <c r="D576" s="8"/>
    </row>
    <row r="577" spans="1:4" ht="15" customHeight="1" x14ac:dyDescent="0.25">
      <c r="A577" s="7" t="s">
        <v>658</v>
      </c>
      <c r="B577" s="8"/>
      <c r="C577" s="8"/>
      <c r="D577" s="8"/>
    </row>
    <row r="578" spans="1:4" ht="15" customHeight="1" x14ac:dyDescent="0.25">
      <c r="A578" s="7" t="s">
        <v>659</v>
      </c>
      <c r="B578" s="8"/>
      <c r="C578" s="8"/>
      <c r="D578" s="8"/>
    </row>
    <row r="579" spans="1:4" ht="15" customHeight="1" x14ac:dyDescent="0.25">
      <c r="A579" s="7" t="s">
        <v>660</v>
      </c>
      <c r="B579" s="8"/>
      <c r="C579" s="8"/>
      <c r="D579" s="8"/>
    </row>
    <row r="580" spans="1:4" ht="15" customHeight="1" x14ac:dyDescent="0.25">
      <c r="A580" s="7" t="s">
        <v>661</v>
      </c>
      <c r="B580" s="8"/>
      <c r="C580" s="8"/>
      <c r="D580" s="8"/>
    </row>
    <row r="581" spans="1:4" ht="15" customHeight="1" x14ac:dyDescent="0.25">
      <c r="A581" s="7" t="s">
        <v>662</v>
      </c>
      <c r="B581" s="8"/>
      <c r="C581" s="8"/>
      <c r="D581" s="8"/>
    </row>
    <row r="582" spans="1:4" ht="15" customHeight="1" x14ac:dyDescent="0.25">
      <c r="A582" s="7" t="s">
        <v>663</v>
      </c>
      <c r="B582" s="8"/>
      <c r="C582" s="8"/>
      <c r="D582" s="8"/>
    </row>
    <row r="583" spans="1:4" ht="15" customHeight="1" x14ac:dyDescent="0.25">
      <c r="A583" s="7" t="s">
        <v>664</v>
      </c>
      <c r="B583" s="8"/>
      <c r="C583" s="8"/>
      <c r="D583" s="8"/>
    </row>
    <row r="584" spans="1:4" ht="15" customHeight="1" x14ac:dyDescent="0.25">
      <c r="A584" s="7" t="s">
        <v>665</v>
      </c>
      <c r="B584" s="8"/>
      <c r="C584" s="8"/>
      <c r="D584" s="8"/>
    </row>
    <row r="585" spans="1:4" ht="15" customHeight="1" x14ac:dyDescent="0.25">
      <c r="A585" s="7" t="s">
        <v>666</v>
      </c>
      <c r="B585" s="8"/>
      <c r="C585" s="8"/>
      <c r="D585" s="8"/>
    </row>
    <row r="586" spans="1:4" ht="15" customHeight="1" x14ac:dyDescent="0.25">
      <c r="A586" s="7" t="s">
        <v>667</v>
      </c>
      <c r="B586" s="8"/>
      <c r="C586" s="8"/>
      <c r="D586" s="8"/>
    </row>
    <row r="587" spans="1:4" ht="15" customHeight="1" x14ac:dyDescent="0.25">
      <c r="A587" s="7" t="s">
        <v>668</v>
      </c>
      <c r="B587" s="8"/>
      <c r="C587" s="8"/>
      <c r="D587" s="8"/>
    </row>
    <row r="588" spans="1:4" ht="15" customHeight="1" x14ac:dyDescent="0.25">
      <c r="A588" s="7" t="s">
        <v>669</v>
      </c>
      <c r="B588" s="8"/>
      <c r="C588" s="8"/>
      <c r="D588" s="8"/>
    </row>
    <row r="589" spans="1:4" ht="15" customHeight="1" x14ac:dyDescent="0.25">
      <c r="A589" s="7" t="s">
        <v>670</v>
      </c>
      <c r="B589" s="8"/>
      <c r="C589" s="8"/>
      <c r="D589" s="8"/>
    </row>
    <row r="590" spans="1:4" ht="15" customHeight="1" x14ac:dyDescent="0.25">
      <c r="A590" s="7" t="s">
        <v>671</v>
      </c>
      <c r="B590" s="8"/>
      <c r="C590" s="8"/>
      <c r="D590" s="8"/>
    </row>
    <row r="591" spans="1:4" ht="15" customHeight="1" x14ac:dyDescent="0.25">
      <c r="A591" s="7" t="s">
        <v>672</v>
      </c>
      <c r="B591" s="8"/>
      <c r="C591" s="8"/>
      <c r="D591" s="8"/>
    </row>
    <row r="592" spans="1:4" ht="15" customHeight="1" x14ac:dyDescent="0.25">
      <c r="A592" s="7" t="s">
        <v>673</v>
      </c>
      <c r="B592" s="8"/>
      <c r="C592" s="8"/>
      <c r="D592" s="8"/>
    </row>
    <row r="593" spans="1:4" ht="15" customHeight="1" x14ac:dyDescent="0.25">
      <c r="A593" s="7" t="s">
        <v>674</v>
      </c>
      <c r="B593" s="8"/>
      <c r="C593" s="8"/>
      <c r="D593" s="8"/>
    </row>
    <row r="594" spans="1:4" ht="15" customHeight="1" x14ac:dyDescent="0.25">
      <c r="A594" s="7" t="s">
        <v>675</v>
      </c>
      <c r="B594" s="8"/>
      <c r="C594" s="8"/>
      <c r="D594" s="8"/>
    </row>
    <row r="595" spans="1:4" ht="15" customHeight="1" x14ac:dyDescent="0.25">
      <c r="A595" s="7" t="s">
        <v>676</v>
      </c>
      <c r="B595" s="8"/>
      <c r="C595" s="8"/>
      <c r="D595" s="8"/>
    </row>
    <row r="596" spans="1:4" ht="15" customHeight="1" x14ac:dyDescent="0.25">
      <c r="A596" s="7" t="s">
        <v>677</v>
      </c>
      <c r="B596" s="8"/>
      <c r="C596" s="8"/>
      <c r="D596" s="8"/>
    </row>
    <row r="597" spans="1:4" ht="15" customHeight="1" x14ac:dyDescent="0.25">
      <c r="A597" s="7" t="s">
        <v>678</v>
      </c>
      <c r="B597" s="8"/>
      <c r="C597" s="8"/>
      <c r="D597" s="8"/>
    </row>
    <row r="598" spans="1:4" ht="15" customHeight="1" x14ac:dyDescent="0.25">
      <c r="A598" s="7" t="s">
        <v>679</v>
      </c>
      <c r="B598" s="8"/>
      <c r="C598" s="8"/>
      <c r="D598" s="8"/>
    </row>
    <row r="599" spans="1:4" ht="15" customHeight="1" x14ac:dyDescent="0.25">
      <c r="A599" s="7" t="s">
        <v>680</v>
      </c>
      <c r="B599" s="8"/>
      <c r="C599" s="8"/>
      <c r="D599" s="8"/>
    </row>
    <row r="600" spans="1:4" ht="15" customHeight="1" x14ac:dyDescent="0.25">
      <c r="A600" s="7" t="s">
        <v>681</v>
      </c>
      <c r="B600" s="8"/>
      <c r="C600" s="8"/>
      <c r="D600" s="8"/>
    </row>
    <row r="601" spans="1:4" ht="15" customHeight="1" x14ac:dyDescent="0.25">
      <c r="A601" s="7" t="s">
        <v>682</v>
      </c>
      <c r="B601" s="8"/>
      <c r="C601" s="8"/>
      <c r="D601" s="8"/>
    </row>
    <row r="602" spans="1:4" ht="15" customHeight="1" x14ac:dyDescent="0.25">
      <c r="A602" s="7" t="s">
        <v>683</v>
      </c>
      <c r="B602" s="8"/>
      <c r="C602" s="8"/>
      <c r="D602" s="8"/>
    </row>
    <row r="603" spans="1:4" ht="15" customHeight="1" x14ac:dyDescent="0.25">
      <c r="A603" s="7" t="s">
        <v>684</v>
      </c>
      <c r="B603" s="8"/>
      <c r="C603" s="8"/>
      <c r="D603" s="8"/>
    </row>
    <row r="604" spans="1:4" ht="15" customHeight="1" x14ac:dyDescent="0.25">
      <c r="A604" s="7" t="s">
        <v>685</v>
      </c>
      <c r="B604" s="8"/>
      <c r="C604" s="8"/>
      <c r="D604" s="8"/>
    </row>
    <row r="605" spans="1:4" ht="15" customHeight="1" x14ac:dyDescent="0.25">
      <c r="A605" s="7" t="s">
        <v>686</v>
      </c>
      <c r="B605" s="8"/>
      <c r="C605" s="8"/>
      <c r="D605" s="8"/>
    </row>
    <row r="606" spans="1:4" ht="15" customHeight="1" x14ac:dyDescent="0.25">
      <c r="A606" s="7" t="s">
        <v>687</v>
      </c>
      <c r="B606" s="8"/>
      <c r="C606" s="8"/>
      <c r="D606" s="8"/>
    </row>
    <row r="607" spans="1:4" ht="15" customHeight="1" x14ac:dyDescent="0.25">
      <c r="A607" s="7" t="s">
        <v>688</v>
      </c>
      <c r="B607" s="8"/>
      <c r="C607" s="8"/>
      <c r="D607" s="8"/>
    </row>
    <row r="608" spans="1:4" ht="15" customHeight="1" x14ac:dyDescent="0.25">
      <c r="A608" s="7" t="s">
        <v>689</v>
      </c>
      <c r="B608" s="8"/>
      <c r="C608" s="8"/>
      <c r="D608" s="8"/>
    </row>
    <row r="609" spans="1:4" ht="15" customHeight="1" x14ac:dyDescent="0.25">
      <c r="A609" s="7" t="s">
        <v>690</v>
      </c>
      <c r="B609" s="8"/>
      <c r="C609" s="8"/>
      <c r="D609" s="8"/>
    </row>
    <row r="610" spans="1:4" ht="15" customHeight="1" x14ac:dyDescent="0.25">
      <c r="A610" s="7" t="s">
        <v>691</v>
      </c>
      <c r="B610" s="8"/>
      <c r="C610" s="8"/>
      <c r="D610" s="8"/>
    </row>
    <row r="611" spans="1:4" ht="15" customHeight="1" x14ac:dyDescent="0.25">
      <c r="A611" s="7" t="s">
        <v>692</v>
      </c>
      <c r="B611" s="8"/>
      <c r="C611" s="8"/>
      <c r="D611" s="8"/>
    </row>
    <row r="612" spans="1:4" ht="15" customHeight="1" x14ac:dyDescent="0.25">
      <c r="A612" s="7" t="s">
        <v>693</v>
      </c>
      <c r="B612" s="8"/>
      <c r="C612" s="8"/>
      <c r="D612" s="8"/>
    </row>
    <row r="613" spans="1:4" ht="15" customHeight="1" x14ac:dyDescent="0.25">
      <c r="A613" s="7" t="s">
        <v>694</v>
      </c>
      <c r="B613" s="8"/>
      <c r="C613" s="8"/>
      <c r="D613" s="8"/>
    </row>
    <row r="614" spans="1:4" ht="15" customHeight="1" x14ac:dyDescent="0.25">
      <c r="A614" s="7" t="s">
        <v>695</v>
      </c>
      <c r="B614" s="8"/>
      <c r="C614" s="8"/>
      <c r="D614" s="8"/>
    </row>
    <row r="615" spans="1:4" ht="15" customHeight="1" x14ac:dyDescent="0.25">
      <c r="A615" s="7" t="s">
        <v>696</v>
      </c>
      <c r="B615" s="8"/>
      <c r="C615" s="8"/>
      <c r="D615" s="8"/>
    </row>
    <row r="616" spans="1:4" ht="15" customHeight="1" x14ac:dyDescent="0.25">
      <c r="A616" s="7" t="s">
        <v>697</v>
      </c>
      <c r="B616" s="8"/>
      <c r="C616" s="8"/>
      <c r="D616" s="8"/>
    </row>
    <row r="617" spans="1:4" ht="15" customHeight="1" x14ac:dyDescent="0.25">
      <c r="A617" s="7" t="s">
        <v>698</v>
      </c>
      <c r="B617" s="8"/>
      <c r="C617" s="8"/>
      <c r="D617" s="8"/>
    </row>
    <row r="618" spans="1:4" ht="15" customHeight="1" x14ac:dyDescent="0.25">
      <c r="A618" s="7" t="s">
        <v>699</v>
      </c>
      <c r="B618" s="8"/>
      <c r="C618" s="8"/>
      <c r="D618" s="8"/>
    </row>
    <row r="619" spans="1:4" ht="15" customHeight="1" x14ac:dyDescent="0.25">
      <c r="A619" s="7" t="s">
        <v>700</v>
      </c>
      <c r="B619" s="8"/>
      <c r="C619" s="8"/>
      <c r="D619" s="8"/>
    </row>
    <row r="620" spans="1:4" ht="15" customHeight="1" x14ac:dyDescent="0.25">
      <c r="A620" s="7" t="s">
        <v>701</v>
      </c>
      <c r="B620" s="8"/>
      <c r="C620" s="8"/>
      <c r="D620" s="8"/>
    </row>
    <row r="621" spans="1:4" ht="15" customHeight="1" x14ac:dyDescent="0.25">
      <c r="A621" s="7" t="s">
        <v>702</v>
      </c>
      <c r="B621" s="8"/>
      <c r="C621" s="8"/>
      <c r="D621" s="8"/>
    </row>
    <row r="622" spans="1:4" ht="15" customHeight="1" x14ac:dyDescent="0.25">
      <c r="A622" s="7" t="s">
        <v>703</v>
      </c>
      <c r="B622" s="8"/>
      <c r="C622" s="8"/>
      <c r="D622" s="8"/>
    </row>
    <row r="623" spans="1:4" ht="15" customHeight="1" x14ac:dyDescent="0.25">
      <c r="A623" s="7" t="s">
        <v>704</v>
      </c>
      <c r="B623" s="8"/>
      <c r="C623" s="8"/>
      <c r="D623" s="8"/>
    </row>
    <row r="624" spans="1:4" ht="15" customHeight="1" x14ac:dyDescent="0.25">
      <c r="A624" s="7" t="s">
        <v>705</v>
      </c>
      <c r="B624" s="8"/>
      <c r="C624" s="8"/>
      <c r="D624" s="8"/>
    </row>
    <row r="625" spans="1:4" ht="15" customHeight="1" x14ac:dyDescent="0.25">
      <c r="A625" s="7" t="s">
        <v>706</v>
      </c>
      <c r="B625" s="8"/>
      <c r="C625" s="8"/>
      <c r="D625" s="8"/>
    </row>
    <row r="626" spans="1:4" ht="15" customHeight="1" x14ac:dyDescent="0.25">
      <c r="A626" s="7" t="s">
        <v>707</v>
      </c>
      <c r="B626" s="8"/>
      <c r="C626" s="8"/>
      <c r="D626" s="8"/>
    </row>
    <row r="627" spans="1:4" ht="15" customHeight="1" x14ac:dyDescent="0.25">
      <c r="A627" s="7" t="s">
        <v>708</v>
      </c>
      <c r="B627" s="8"/>
      <c r="C627" s="8"/>
      <c r="D627" s="8"/>
    </row>
    <row r="628" spans="1:4" ht="15" customHeight="1" x14ac:dyDescent="0.25">
      <c r="A628" s="7" t="s">
        <v>709</v>
      </c>
      <c r="B628" s="8"/>
      <c r="C628" s="8"/>
      <c r="D628" s="8"/>
    </row>
    <row r="629" spans="1:4" ht="15" customHeight="1" x14ac:dyDescent="0.25">
      <c r="A629" s="7" t="s">
        <v>710</v>
      </c>
      <c r="B629" s="8"/>
      <c r="C629" s="8"/>
      <c r="D629" s="8"/>
    </row>
    <row r="630" spans="1:4" ht="15" customHeight="1" x14ac:dyDescent="0.25">
      <c r="A630" s="7" t="s">
        <v>711</v>
      </c>
      <c r="B630" s="8"/>
      <c r="C630" s="8"/>
      <c r="D630" s="8"/>
    </row>
    <row r="631" spans="1:4" ht="15" customHeight="1" x14ac:dyDescent="0.25">
      <c r="A631" s="7" t="s">
        <v>712</v>
      </c>
      <c r="B631" s="8"/>
      <c r="C631" s="8"/>
      <c r="D631" s="8"/>
    </row>
    <row r="632" spans="1:4" ht="15" customHeight="1" x14ac:dyDescent="0.25">
      <c r="A632" s="7" t="s">
        <v>713</v>
      </c>
      <c r="B632" s="8"/>
      <c r="C632" s="8"/>
      <c r="D632" s="8"/>
    </row>
    <row r="633" spans="1:4" ht="15" customHeight="1" x14ac:dyDescent="0.25">
      <c r="A633" s="7" t="s">
        <v>714</v>
      </c>
      <c r="B633" s="8"/>
      <c r="C633" s="8"/>
      <c r="D633" s="8"/>
    </row>
    <row r="634" spans="1:4" ht="15" customHeight="1" x14ac:dyDescent="0.25">
      <c r="A634" s="7" t="s">
        <v>715</v>
      </c>
      <c r="B634" s="8"/>
      <c r="C634" s="8"/>
      <c r="D634" s="8"/>
    </row>
    <row r="635" spans="1:4" ht="15" customHeight="1" x14ac:dyDescent="0.25">
      <c r="A635" s="7" t="s">
        <v>716</v>
      </c>
      <c r="B635" s="8"/>
      <c r="C635" s="8"/>
      <c r="D635" s="8"/>
    </row>
    <row r="636" spans="1:4" ht="15" customHeight="1" x14ac:dyDescent="0.25">
      <c r="A636" s="7" t="s">
        <v>717</v>
      </c>
      <c r="B636" s="8"/>
      <c r="C636" s="8"/>
      <c r="D636" s="8"/>
    </row>
    <row r="637" spans="1:4" ht="15" customHeight="1" x14ac:dyDescent="0.25">
      <c r="A637" s="7" t="s">
        <v>718</v>
      </c>
      <c r="B637" s="8"/>
      <c r="C637" s="8"/>
      <c r="D637" s="8"/>
    </row>
    <row r="638" spans="1:4" ht="15" customHeight="1" x14ac:dyDescent="0.25">
      <c r="A638" s="7" t="s">
        <v>719</v>
      </c>
      <c r="B638" s="8"/>
      <c r="C638" s="8"/>
      <c r="D638" s="8"/>
    </row>
    <row r="639" spans="1:4" ht="15" customHeight="1" x14ac:dyDescent="0.25">
      <c r="A639" s="7" t="s">
        <v>720</v>
      </c>
      <c r="B639" s="8"/>
      <c r="C639" s="8"/>
      <c r="D639" s="8"/>
    </row>
    <row r="640" spans="1:4" ht="15" customHeight="1" x14ac:dyDescent="0.25">
      <c r="A640" s="7" t="s">
        <v>721</v>
      </c>
      <c r="B640" s="8"/>
      <c r="C640" s="8"/>
      <c r="D640" s="8"/>
    </row>
    <row r="641" spans="1:4" ht="15" customHeight="1" x14ac:dyDescent="0.25">
      <c r="A641" s="7" t="s">
        <v>722</v>
      </c>
      <c r="B641" s="8"/>
      <c r="C641" s="8"/>
      <c r="D641" s="8"/>
    </row>
    <row r="642" spans="1:4" ht="15" customHeight="1" x14ac:dyDescent="0.25">
      <c r="A642" s="7" t="s">
        <v>723</v>
      </c>
      <c r="B642" s="8"/>
      <c r="C642" s="8"/>
      <c r="D642" s="8"/>
    </row>
    <row r="643" spans="1:4" ht="15" customHeight="1" x14ac:dyDescent="0.25">
      <c r="A643" s="7" t="s">
        <v>724</v>
      </c>
      <c r="B643" s="8"/>
      <c r="C643" s="8"/>
      <c r="D643" s="8"/>
    </row>
    <row r="644" spans="1:4" ht="15" customHeight="1" x14ac:dyDescent="0.25">
      <c r="A644" s="7" t="s">
        <v>725</v>
      </c>
      <c r="B644" s="8"/>
      <c r="C644" s="8"/>
      <c r="D644" s="8"/>
    </row>
    <row r="645" spans="1:4" ht="15" customHeight="1" x14ac:dyDescent="0.25">
      <c r="A645" s="7" t="s">
        <v>726</v>
      </c>
      <c r="B645" s="8"/>
      <c r="C645" s="8"/>
      <c r="D645" s="8"/>
    </row>
    <row r="646" spans="1:4" ht="15" customHeight="1" x14ac:dyDescent="0.25">
      <c r="A646" s="7" t="s">
        <v>727</v>
      </c>
      <c r="B646" s="8"/>
      <c r="C646" s="8"/>
      <c r="D646" s="8"/>
    </row>
    <row r="647" spans="1:4" ht="15" customHeight="1" x14ac:dyDescent="0.25">
      <c r="A647" s="7" t="s">
        <v>728</v>
      </c>
      <c r="B647" s="8"/>
      <c r="C647" s="8"/>
      <c r="D647" s="8"/>
    </row>
    <row r="648" spans="1:4" ht="15" customHeight="1" x14ac:dyDescent="0.25">
      <c r="A648" s="7" t="s">
        <v>729</v>
      </c>
      <c r="B648" s="8"/>
      <c r="C648" s="8"/>
      <c r="D648" s="8"/>
    </row>
    <row r="649" spans="1:4" ht="15" customHeight="1" x14ac:dyDescent="0.25">
      <c r="A649" s="7" t="s">
        <v>730</v>
      </c>
      <c r="B649" s="8"/>
      <c r="C649" s="8"/>
      <c r="D649" s="8"/>
    </row>
    <row r="650" spans="1:4" ht="15" customHeight="1" x14ac:dyDescent="0.25">
      <c r="A650" s="7" t="s">
        <v>731</v>
      </c>
      <c r="B650" s="8"/>
      <c r="C650" s="8"/>
      <c r="D650" s="8"/>
    </row>
    <row r="651" spans="1:4" ht="15" customHeight="1" x14ac:dyDescent="0.25">
      <c r="A651" s="7" t="s">
        <v>732</v>
      </c>
      <c r="B651" s="8"/>
      <c r="C651" s="8"/>
      <c r="D651" s="8"/>
    </row>
    <row r="652" spans="1:4" ht="15" customHeight="1" x14ac:dyDescent="0.25">
      <c r="A652" s="7" t="s">
        <v>733</v>
      </c>
      <c r="B652" s="8"/>
      <c r="C652" s="8"/>
      <c r="D652" s="8"/>
    </row>
    <row r="653" spans="1:4" ht="15" customHeight="1" x14ac:dyDescent="0.25">
      <c r="A653" s="7" t="s">
        <v>734</v>
      </c>
      <c r="B653" s="8"/>
      <c r="C653" s="8"/>
      <c r="D653" s="8"/>
    </row>
    <row r="654" spans="1:4" ht="15" customHeight="1" x14ac:dyDescent="0.25">
      <c r="A654" s="7" t="s">
        <v>735</v>
      </c>
      <c r="B654" s="8"/>
      <c r="C654" s="8"/>
      <c r="D654" s="8"/>
    </row>
    <row r="655" spans="1:4" ht="15" customHeight="1" x14ac:dyDescent="0.25">
      <c r="A655" s="7" t="s">
        <v>736</v>
      </c>
      <c r="B655" s="8"/>
      <c r="C655" s="8"/>
      <c r="D655" s="8"/>
    </row>
    <row r="656" spans="1:4" ht="15" customHeight="1" x14ac:dyDescent="0.25">
      <c r="A656" s="7" t="s">
        <v>737</v>
      </c>
      <c r="B656" s="8"/>
      <c r="C656" s="8"/>
      <c r="D656" s="8"/>
    </row>
    <row r="657" spans="1:4" ht="15" customHeight="1" x14ac:dyDescent="0.25">
      <c r="A657" s="7" t="s">
        <v>738</v>
      </c>
      <c r="B657" s="8"/>
      <c r="C657" s="8"/>
      <c r="D657" s="8"/>
    </row>
    <row r="658" spans="1:4" ht="15" customHeight="1" x14ac:dyDescent="0.25">
      <c r="A658" s="7" t="s">
        <v>739</v>
      </c>
      <c r="B658" s="8"/>
      <c r="C658" s="8"/>
      <c r="D658" s="8"/>
    </row>
    <row r="659" spans="1:4" ht="15" customHeight="1" x14ac:dyDescent="0.25">
      <c r="A659" s="7" t="s">
        <v>740</v>
      </c>
      <c r="B659" s="8"/>
      <c r="C659" s="8"/>
      <c r="D659" s="8"/>
    </row>
    <row r="660" spans="1:4" ht="15" customHeight="1" x14ac:dyDescent="0.25">
      <c r="A660" s="7" t="s">
        <v>741</v>
      </c>
      <c r="B660" s="8"/>
      <c r="C660" s="8"/>
      <c r="D660" s="8"/>
    </row>
    <row r="661" spans="1:4" ht="15" customHeight="1" x14ac:dyDescent="0.25">
      <c r="A661" s="7" t="s">
        <v>742</v>
      </c>
      <c r="B661" s="8"/>
      <c r="C661" s="8"/>
      <c r="D661" s="8"/>
    </row>
    <row r="662" spans="1:4" ht="15" customHeight="1" x14ac:dyDescent="0.25">
      <c r="A662" s="7" t="s">
        <v>743</v>
      </c>
      <c r="B662" s="8"/>
      <c r="C662" s="8"/>
      <c r="D662" s="8"/>
    </row>
    <row r="663" spans="1:4" ht="15" customHeight="1" x14ac:dyDescent="0.25">
      <c r="A663" s="7" t="s">
        <v>744</v>
      </c>
      <c r="B663" s="8"/>
      <c r="C663" s="8"/>
      <c r="D663" s="8"/>
    </row>
    <row r="664" spans="1:4" ht="15" customHeight="1" x14ac:dyDescent="0.25">
      <c r="A664" s="7" t="s">
        <v>745</v>
      </c>
      <c r="B664" s="8"/>
      <c r="C664" s="8"/>
      <c r="D664" s="8"/>
    </row>
    <row r="665" spans="1:4" ht="15" customHeight="1" x14ac:dyDescent="0.25">
      <c r="A665" s="7" t="s">
        <v>746</v>
      </c>
      <c r="B665" s="8"/>
      <c r="C665" s="8"/>
      <c r="D665" s="8"/>
    </row>
    <row r="666" spans="1:4" ht="15" customHeight="1" x14ac:dyDescent="0.25">
      <c r="A666" s="7" t="s">
        <v>747</v>
      </c>
      <c r="B666" s="8"/>
      <c r="C666" s="8"/>
      <c r="D666" s="8"/>
    </row>
    <row r="667" spans="1:4" ht="15" customHeight="1" x14ac:dyDescent="0.25">
      <c r="A667" s="7" t="s">
        <v>748</v>
      </c>
      <c r="B667" s="8"/>
      <c r="C667" s="8"/>
      <c r="D667" s="8"/>
    </row>
    <row r="668" spans="1:4" ht="15" customHeight="1" x14ac:dyDescent="0.25">
      <c r="A668" s="7" t="s">
        <v>749</v>
      </c>
      <c r="B668" s="8"/>
      <c r="C668" s="8"/>
      <c r="D668" s="8"/>
    </row>
    <row r="669" spans="1:4" ht="15" customHeight="1" x14ac:dyDescent="0.25">
      <c r="A669" s="7" t="s">
        <v>750</v>
      </c>
      <c r="B669" s="8"/>
      <c r="C669" s="8"/>
      <c r="D669" s="8"/>
    </row>
    <row r="670" spans="1:4" ht="15" customHeight="1" x14ac:dyDescent="0.25">
      <c r="A670" s="7" t="s">
        <v>751</v>
      </c>
      <c r="B670" s="8"/>
      <c r="C670" s="8"/>
      <c r="D670" s="8"/>
    </row>
    <row r="671" spans="1:4" ht="15" customHeight="1" x14ac:dyDescent="0.25">
      <c r="A671" s="7" t="s">
        <v>752</v>
      </c>
      <c r="B671" s="8"/>
      <c r="C671" s="8"/>
      <c r="D671" s="8"/>
    </row>
    <row r="672" spans="1:4" ht="15" customHeight="1" x14ac:dyDescent="0.25">
      <c r="A672" s="7" t="s">
        <v>753</v>
      </c>
      <c r="B672" s="8"/>
      <c r="C672" s="8"/>
      <c r="D672" s="8"/>
    </row>
    <row r="673" spans="1:4" ht="15" customHeight="1" x14ac:dyDescent="0.25">
      <c r="A673" s="7" t="s">
        <v>754</v>
      </c>
      <c r="B673" s="8"/>
      <c r="C673" s="8"/>
      <c r="D673" s="8"/>
    </row>
    <row r="674" spans="1:4" ht="15" customHeight="1" x14ac:dyDescent="0.25">
      <c r="A674" s="7" t="s">
        <v>755</v>
      </c>
      <c r="B674" s="8"/>
      <c r="C674" s="8"/>
      <c r="D674" s="8"/>
    </row>
    <row r="675" spans="1:4" ht="15" customHeight="1" x14ac:dyDescent="0.25">
      <c r="A675" s="7" t="s">
        <v>756</v>
      </c>
      <c r="B675" s="8"/>
      <c r="C675" s="8"/>
      <c r="D675" s="8"/>
    </row>
    <row r="676" spans="1:4" ht="15" customHeight="1" x14ac:dyDescent="0.25">
      <c r="A676" s="7" t="s">
        <v>757</v>
      </c>
      <c r="B676" s="8"/>
      <c r="C676" s="8"/>
      <c r="D676" s="8"/>
    </row>
    <row r="677" spans="1:4" ht="15" customHeight="1" x14ac:dyDescent="0.25">
      <c r="A677" s="7" t="s">
        <v>758</v>
      </c>
      <c r="B677" s="8"/>
      <c r="C677" s="8"/>
      <c r="D677" s="8"/>
    </row>
    <row r="678" spans="1:4" ht="15" customHeight="1" x14ac:dyDescent="0.25">
      <c r="A678" s="7" t="s">
        <v>759</v>
      </c>
      <c r="B678" s="8"/>
      <c r="C678" s="8"/>
      <c r="D678" s="8"/>
    </row>
    <row r="679" spans="1:4" ht="15" customHeight="1" x14ac:dyDescent="0.25">
      <c r="A679" s="7" t="s">
        <v>760</v>
      </c>
      <c r="B679" s="8"/>
      <c r="C679" s="8"/>
      <c r="D679" s="8"/>
    </row>
    <row r="680" spans="1:4" ht="15" customHeight="1" x14ac:dyDescent="0.25">
      <c r="A680" s="7" t="s">
        <v>761</v>
      </c>
      <c r="B680" s="8"/>
      <c r="C680" s="8"/>
      <c r="D680" s="8"/>
    </row>
    <row r="681" spans="1:4" ht="15" customHeight="1" x14ac:dyDescent="0.25">
      <c r="A681" s="7" t="s">
        <v>762</v>
      </c>
      <c r="B681" s="8"/>
      <c r="C681" s="8"/>
      <c r="D681" s="8"/>
    </row>
    <row r="682" spans="1:4" ht="15" customHeight="1" x14ac:dyDescent="0.25">
      <c r="A682" s="7" t="s">
        <v>763</v>
      </c>
      <c r="B682" s="8"/>
      <c r="C682" s="8"/>
      <c r="D682" s="8"/>
    </row>
    <row r="683" spans="1:4" ht="15" customHeight="1" x14ac:dyDescent="0.25">
      <c r="A683" s="7" t="s">
        <v>764</v>
      </c>
      <c r="B683" s="8"/>
      <c r="C683" s="8"/>
      <c r="D683" s="8"/>
    </row>
    <row r="684" spans="1:4" ht="15" customHeight="1" x14ac:dyDescent="0.25">
      <c r="A684" s="7" t="s">
        <v>765</v>
      </c>
      <c r="B684" s="8"/>
      <c r="C684" s="8"/>
      <c r="D684" s="8"/>
    </row>
    <row r="685" spans="1:4" ht="15" customHeight="1" x14ac:dyDescent="0.25">
      <c r="A685" s="7" t="s">
        <v>766</v>
      </c>
      <c r="B685" s="8"/>
      <c r="C685" s="8"/>
      <c r="D685" s="8"/>
    </row>
    <row r="686" spans="1:4" ht="15" customHeight="1" x14ac:dyDescent="0.25">
      <c r="A686" s="7" t="s">
        <v>767</v>
      </c>
      <c r="B686" s="8"/>
      <c r="C686" s="8"/>
      <c r="D686" s="8"/>
    </row>
    <row r="687" spans="1:4" ht="15" customHeight="1" x14ac:dyDescent="0.25">
      <c r="A687" s="7" t="s">
        <v>768</v>
      </c>
      <c r="B687" s="8"/>
      <c r="C687" s="8"/>
      <c r="D687" s="8"/>
    </row>
    <row r="688" spans="1:4" ht="15" customHeight="1" x14ac:dyDescent="0.25">
      <c r="A688" s="7" t="s">
        <v>769</v>
      </c>
      <c r="B688" s="8"/>
      <c r="C688" s="8"/>
      <c r="D688" s="8"/>
    </row>
    <row r="689" spans="1:4" ht="15" customHeight="1" x14ac:dyDescent="0.25">
      <c r="A689" s="7" t="s">
        <v>770</v>
      </c>
      <c r="B689" s="8"/>
      <c r="C689" s="8"/>
      <c r="D689" s="8"/>
    </row>
    <row r="690" spans="1:4" ht="15" customHeight="1" x14ac:dyDescent="0.25">
      <c r="A690" s="7" t="s">
        <v>771</v>
      </c>
      <c r="B690" s="8"/>
      <c r="C690" s="8"/>
      <c r="D690" s="8"/>
    </row>
    <row r="691" spans="1:4" ht="15" customHeight="1" x14ac:dyDescent="0.25">
      <c r="A691" s="7" t="s">
        <v>772</v>
      </c>
      <c r="B691" s="8"/>
      <c r="C691" s="8"/>
      <c r="D691" s="8"/>
    </row>
    <row r="692" spans="1:4" ht="15" customHeight="1" x14ac:dyDescent="0.25">
      <c r="A692" s="7" t="s">
        <v>773</v>
      </c>
      <c r="B692" s="8"/>
      <c r="C692" s="8"/>
      <c r="D692" s="8"/>
    </row>
    <row r="693" spans="1:4" ht="15" customHeight="1" x14ac:dyDescent="0.25">
      <c r="A693" s="7" t="s">
        <v>774</v>
      </c>
      <c r="B693" s="8"/>
      <c r="C693" s="8"/>
      <c r="D693" s="8"/>
    </row>
    <row r="694" spans="1:4" ht="15" customHeight="1" x14ac:dyDescent="0.25">
      <c r="A694" s="7" t="s">
        <v>775</v>
      </c>
      <c r="B694" s="8"/>
      <c r="C694" s="8"/>
      <c r="D694" s="8"/>
    </row>
    <row r="695" spans="1:4" ht="15" customHeight="1" x14ac:dyDescent="0.25">
      <c r="A695" s="7" t="s">
        <v>776</v>
      </c>
      <c r="B695" s="8"/>
      <c r="C695" s="8"/>
      <c r="D695" s="8"/>
    </row>
    <row r="696" spans="1:4" ht="15" customHeight="1" x14ac:dyDescent="0.25">
      <c r="A696" s="7" t="s">
        <v>777</v>
      </c>
      <c r="B696" s="8"/>
      <c r="C696" s="8"/>
      <c r="D696" s="8"/>
    </row>
    <row r="697" spans="1:4" ht="15" customHeight="1" x14ac:dyDescent="0.25">
      <c r="A697" s="7" t="s">
        <v>778</v>
      </c>
      <c r="B697" s="8"/>
      <c r="C697" s="8"/>
      <c r="D697" s="8"/>
    </row>
    <row r="698" spans="1:4" ht="15" customHeight="1" x14ac:dyDescent="0.25">
      <c r="A698" s="7" t="s">
        <v>779</v>
      </c>
      <c r="B698" s="8"/>
      <c r="C698" s="8"/>
      <c r="D698" s="8"/>
    </row>
    <row r="699" spans="1:4" ht="15" customHeight="1" x14ac:dyDescent="0.25">
      <c r="A699" s="7" t="s">
        <v>780</v>
      </c>
      <c r="B699" s="8"/>
      <c r="C699" s="8"/>
      <c r="D699" s="8"/>
    </row>
    <row r="700" spans="1:4" ht="15" customHeight="1" x14ac:dyDescent="0.25">
      <c r="A700" s="7" t="s">
        <v>781</v>
      </c>
      <c r="B700" s="8"/>
      <c r="C700" s="8"/>
      <c r="D700" s="8"/>
    </row>
    <row r="701" spans="1:4" ht="15" customHeight="1" x14ac:dyDescent="0.25">
      <c r="A701" s="7" t="s">
        <v>782</v>
      </c>
      <c r="B701" s="8"/>
      <c r="C701" s="8"/>
      <c r="D701" s="8"/>
    </row>
    <row r="702" spans="1:4" ht="15" customHeight="1" x14ac:dyDescent="0.25">
      <c r="A702" s="7" t="s">
        <v>783</v>
      </c>
      <c r="B702" s="8"/>
      <c r="C702" s="8"/>
      <c r="D702" s="8"/>
    </row>
    <row r="703" spans="1:4" ht="15" customHeight="1" x14ac:dyDescent="0.25">
      <c r="A703" s="7" t="s">
        <v>784</v>
      </c>
      <c r="B703" s="8"/>
      <c r="C703" s="8"/>
      <c r="D703" s="8"/>
    </row>
    <row r="704" spans="1:4" ht="15" customHeight="1" x14ac:dyDescent="0.25">
      <c r="A704" s="7" t="s">
        <v>785</v>
      </c>
      <c r="B704" s="8"/>
      <c r="C704" s="8"/>
      <c r="D704" s="8"/>
    </row>
    <row r="705" spans="1:4" ht="15" customHeight="1" x14ac:dyDescent="0.25">
      <c r="A705" s="7" t="s">
        <v>786</v>
      </c>
      <c r="B705" s="8"/>
      <c r="C705" s="8"/>
      <c r="D705" s="8"/>
    </row>
    <row r="706" spans="1:4" ht="15" customHeight="1" x14ac:dyDescent="0.25">
      <c r="A706" s="7" t="s">
        <v>787</v>
      </c>
      <c r="B706" s="8"/>
      <c r="C706" s="8"/>
      <c r="D706" s="8"/>
    </row>
    <row r="707" spans="1:4" ht="15" customHeight="1" x14ac:dyDescent="0.25">
      <c r="A707" s="7" t="s">
        <v>788</v>
      </c>
      <c r="B707" s="8"/>
      <c r="C707" s="8"/>
      <c r="D707" s="8"/>
    </row>
    <row r="708" spans="1:4" ht="15" customHeight="1" x14ac:dyDescent="0.25">
      <c r="A708" s="7" t="s">
        <v>789</v>
      </c>
      <c r="B708" s="8"/>
      <c r="C708" s="8"/>
      <c r="D708" s="8"/>
    </row>
    <row r="709" spans="1:4" ht="15" customHeight="1" x14ac:dyDescent="0.25">
      <c r="A709" s="7" t="s">
        <v>790</v>
      </c>
      <c r="B709" s="8"/>
      <c r="C709" s="8"/>
      <c r="D709" s="8"/>
    </row>
    <row r="710" spans="1:4" ht="15" customHeight="1" x14ac:dyDescent="0.25">
      <c r="A710" s="7" t="s">
        <v>791</v>
      </c>
      <c r="B710" s="8"/>
      <c r="C710" s="8"/>
      <c r="D710" s="8"/>
    </row>
    <row r="711" spans="1:4" ht="15" customHeight="1" x14ac:dyDescent="0.25">
      <c r="A711" s="7" t="s">
        <v>792</v>
      </c>
      <c r="B711" s="8"/>
      <c r="C711" s="8"/>
      <c r="D711" s="8"/>
    </row>
    <row r="712" spans="1:4" ht="15" customHeight="1" x14ac:dyDescent="0.25">
      <c r="A712" s="7" t="s">
        <v>793</v>
      </c>
      <c r="B712" s="8"/>
      <c r="C712" s="8"/>
      <c r="D712" s="8"/>
    </row>
    <row r="713" spans="1:4" ht="15" customHeight="1" x14ac:dyDescent="0.25">
      <c r="A713" s="7" t="s">
        <v>794</v>
      </c>
      <c r="B713" s="8"/>
      <c r="C713" s="8"/>
      <c r="D713" s="8"/>
    </row>
    <row r="714" spans="1:4" ht="15" customHeight="1" x14ac:dyDescent="0.25">
      <c r="A714" s="7" t="s">
        <v>795</v>
      </c>
      <c r="B714" s="8"/>
      <c r="C714" s="8"/>
      <c r="D714" s="8"/>
    </row>
    <row r="715" spans="1:4" ht="15" customHeight="1" x14ac:dyDescent="0.25">
      <c r="A715" s="7" t="s">
        <v>796</v>
      </c>
      <c r="B715" s="8"/>
      <c r="C715" s="8"/>
      <c r="D715" s="8"/>
    </row>
    <row r="716" spans="1:4" ht="15" customHeight="1" x14ac:dyDescent="0.25">
      <c r="A716" s="7" t="s">
        <v>797</v>
      </c>
      <c r="B716" s="8"/>
      <c r="C716" s="8"/>
      <c r="D716" s="8"/>
    </row>
    <row r="717" spans="1:4" ht="15" customHeight="1" x14ac:dyDescent="0.25">
      <c r="A717" s="7" t="s">
        <v>798</v>
      </c>
      <c r="B717" s="8"/>
      <c r="C717" s="8"/>
      <c r="D717" s="8"/>
    </row>
    <row r="718" spans="1:4" ht="15" customHeight="1" x14ac:dyDescent="0.25">
      <c r="A718" s="7" t="s">
        <v>799</v>
      </c>
      <c r="B718" s="8"/>
      <c r="C718" s="8"/>
      <c r="D718" s="8"/>
    </row>
    <row r="719" spans="1:4" ht="15" customHeight="1" x14ac:dyDescent="0.25">
      <c r="A719" s="7" t="s">
        <v>800</v>
      </c>
      <c r="B719" s="8"/>
      <c r="C719" s="8"/>
      <c r="D719" s="8"/>
    </row>
    <row r="720" spans="1:4" ht="15" customHeight="1" x14ac:dyDescent="0.25">
      <c r="A720" s="7" t="s">
        <v>801</v>
      </c>
      <c r="B720" s="8"/>
      <c r="C720" s="8"/>
      <c r="D720" s="8"/>
    </row>
    <row r="721" spans="1:4" ht="15" customHeight="1" x14ac:dyDescent="0.25">
      <c r="A721" s="7" t="s">
        <v>802</v>
      </c>
      <c r="B721" s="8"/>
      <c r="C721" s="8"/>
      <c r="D721" s="8"/>
    </row>
    <row r="722" spans="1:4" ht="15" customHeight="1" x14ac:dyDescent="0.25">
      <c r="A722" s="7" t="s">
        <v>803</v>
      </c>
      <c r="B722" s="8"/>
      <c r="C722" s="8"/>
      <c r="D722" s="8"/>
    </row>
    <row r="723" spans="1:4" ht="15" customHeight="1" x14ac:dyDescent="0.25">
      <c r="A723" s="7" t="s">
        <v>804</v>
      </c>
      <c r="B723" s="8"/>
      <c r="C723" s="8"/>
      <c r="D723" s="8"/>
    </row>
    <row r="724" spans="1:4" ht="15" customHeight="1" x14ac:dyDescent="0.25">
      <c r="A724" s="7" t="s">
        <v>805</v>
      </c>
      <c r="B724" s="8"/>
      <c r="C724" s="8"/>
      <c r="D724" s="8"/>
    </row>
    <row r="725" spans="1:4" ht="15" customHeight="1" x14ac:dyDescent="0.25">
      <c r="A725" s="7" t="s">
        <v>806</v>
      </c>
      <c r="B725" s="8"/>
      <c r="C725" s="8"/>
      <c r="D725" s="8"/>
    </row>
    <row r="726" spans="1:4" ht="15" customHeight="1" x14ac:dyDescent="0.25">
      <c r="A726" s="7" t="s">
        <v>807</v>
      </c>
      <c r="B726" s="8"/>
      <c r="C726" s="8"/>
      <c r="D726" s="8"/>
    </row>
    <row r="727" spans="1:4" ht="15" customHeight="1" x14ac:dyDescent="0.25">
      <c r="A727" s="7" t="s">
        <v>808</v>
      </c>
      <c r="B727" s="8"/>
      <c r="C727" s="8"/>
      <c r="D727" s="8"/>
    </row>
    <row r="728" spans="1:4" ht="15" customHeight="1" x14ac:dyDescent="0.25">
      <c r="A728" s="7" t="s">
        <v>809</v>
      </c>
      <c r="B728" s="8"/>
      <c r="C728" s="8"/>
      <c r="D728" s="8"/>
    </row>
    <row r="729" spans="1:4" ht="15" customHeight="1" x14ac:dyDescent="0.25">
      <c r="A729" s="7" t="s">
        <v>810</v>
      </c>
      <c r="B729" s="8"/>
      <c r="C729" s="8"/>
      <c r="D729" s="8"/>
    </row>
    <row r="730" spans="1:4" ht="15" customHeight="1" x14ac:dyDescent="0.25">
      <c r="A730" s="7" t="s">
        <v>811</v>
      </c>
      <c r="B730" s="8"/>
      <c r="C730" s="8"/>
      <c r="D730" s="8"/>
    </row>
    <row r="731" spans="1:4" ht="15" customHeight="1" x14ac:dyDescent="0.25">
      <c r="A731" s="7" t="s">
        <v>812</v>
      </c>
      <c r="B731" s="8"/>
      <c r="C731" s="8"/>
      <c r="D731" s="8"/>
    </row>
    <row r="732" spans="1:4" ht="15" customHeight="1" x14ac:dyDescent="0.25">
      <c r="A732" s="7" t="s">
        <v>813</v>
      </c>
      <c r="B732" s="8"/>
      <c r="C732" s="8"/>
      <c r="D732" s="8"/>
    </row>
    <row r="733" spans="1:4" ht="15" customHeight="1" x14ac:dyDescent="0.25">
      <c r="A733" s="7" t="s">
        <v>814</v>
      </c>
      <c r="B733" s="8"/>
      <c r="C733" s="8"/>
      <c r="D733" s="8"/>
    </row>
    <row r="734" spans="1:4" ht="15" customHeight="1" x14ac:dyDescent="0.25">
      <c r="A734" s="7" t="s">
        <v>815</v>
      </c>
      <c r="B734" s="8"/>
      <c r="C734" s="8"/>
      <c r="D734" s="8"/>
    </row>
    <row r="735" spans="1:4" ht="15" customHeight="1" x14ac:dyDescent="0.25">
      <c r="A735" s="7" t="s">
        <v>816</v>
      </c>
      <c r="B735" s="8"/>
      <c r="C735" s="8"/>
      <c r="D735" s="8"/>
    </row>
    <row r="736" spans="1:4" ht="15" customHeight="1" x14ac:dyDescent="0.25">
      <c r="A736" s="7" t="s">
        <v>817</v>
      </c>
      <c r="B736" s="8"/>
      <c r="C736" s="8"/>
      <c r="D736" s="8"/>
    </row>
    <row r="737" spans="1:4" ht="15" customHeight="1" x14ac:dyDescent="0.25">
      <c r="A737" s="7" t="s">
        <v>818</v>
      </c>
      <c r="B737" s="8"/>
      <c r="C737" s="8"/>
      <c r="D737" s="8"/>
    </row>
    <row r="738" spans="1:4" ht="15" customHeight="1" x14ac:dyDescent="0.25">
      <c r="A738" s="7" t="s">
        <v>819</v>
      </c>
      <c r="B738" s="8"/>
      <c r="C738" s="8"/>
      <c r="D738" s="8"/>
    </row>
    <row r="739" spans="1:4" ht="15" customHeight="1" x14ac:dyDescent="0.25">
      <c r="A739" s="7" t="s">
        <v>820</v>
      </c>
      <c r="B739" s="8"/>
      <c r="C739" s="8"/>
      <c r="D739" s="8"/>
    </row>
    <row r="740" spans="1:4" ht="15" customHeight="1" x14ac:dyDescent="0.25">
      <c r="A740" s="7" t="s">
        <v>821</v>
      </c>
      <c r="B740" s="8"/>
      <c r="C740" s="8"/>
      <c r="D740" s="8"/>
    </row>
    <row r="741" spans="1:4" ht="15" customHeight="1" x14ac:dyDescent="0.25">
      <c r="A741" s="7" t="s">
        <v>822</v>
      </c>
      <c r="B741" s="8"/>
      <c r="C741" s="8"/>
      <c r="D741" s="8"/>
    </row>
    <row r="742" spans="1:4" ht="15" customHeight="1" x14ac:dyDescent="0.25">
      <c r="A742" s="7" t="s">
        <v>823</v>
      </c>
      <c r="B742" s="8"/>
      <c r="C742" s="8"/>
      <c r="D742" s="8"/>
    </row>
    <row r="743" spans="1:4" ht="15" customHeight="1" x14ac:dyDescent="0.25">
      <c r="A743" s="7" t="s">
        <v>824</v>
      </c>
      <c r="B743" s="8"/>
      <c r="C743" s="8"/>
      <c r="D743" s="8"/>
    </row>
    <row r="744" spans="1:4" ht="15" customHeight="1" x14ac:dyDescent="0.25">
      <c r="A744" s="7" t="s">
        <v>825</v>
      </c>
      <c r="B744" s="8"/>
      <c r="C744" s="8"/>
      <c r="D744" s="8"/>
    </row>
    <row r="745" spans="1:4" ht="15" customHeight="1" x14ac:dyDescent="0.25">
      <c r="A745" s="7" t="s">
        <v>826</v>
      </c>
      <c r="B745" s="8"/>
      <c r="C745" s="8"/>
      <c r="D745" s="8"/>
    </row>
    <row r="746" spans="1:4" ht="15" customHeight="1" x14ac:dyDescent="0.25">
      <c r="A746" s="7" t="s">
        <v>827</v>
      </c>
      <c r="B746" s="8"/>
      <c r="C746" s="8"/>
      <c r="D746" s="8"/>
    </row>
    <row r="747" spans="1:4" ht="15" customHeight="1" x14ac:dyDescent="0.25">
      <c r="A747" s="7" t="s">
        <v>828</v>
      </c>
      <c r="B747" s="8"/>
      <c r="C747" s="8"/>
      <c r="D747" s="8"/>
    </row>
    <row r="748" spans="1:4" ht="15" customHeight="1" x14ac:dyDescent="0.25">
      <c r="A748" s="7" t="s">
        <v>829</v>
      </c>
      <c r="B748" s="8"/>
      <c r="C748" s="8"/>
      <c r="D748" s="8"/>
    </row>
    <row r="749" spans="1:4" ht="15" customHeight="1" x14ac:dyDescent="0.25">
      <c r="A749" s="7" t="s">
        <v>830</v>
      </c>
      <c r="B749" s="8"/>
      <c r="C749" s="8"/>
      <c r="D749" s="8"/>
    </row>
    <row r="750" spans="1:4" ht="15" customHeight="1" x14ac:dyDescent="0.25">
      <c r="A750" s="7" t="s">
        <v>831</v>
      </c>
      <c r="B750" s="8"/>
      <c r="C750" s="8"/>
      <c r="D750" s="8"/>
    </row>
    <row r="751" spans="1:4" ht="15" customHeight="1" x14ac:dyDescent="0.25">
      <c r="A751" s="7" t="s">
        <v>832</v>
      </c>
      <c r="B751" s="8"/>
      <c r="C751" s="8"/>
      <c r="D751" s="8"/>
    </row>
    <row r="752" spans="1:4" ht="15" customHeight="1" x14ac:dyDescent="0.25">
      <c r="A752" s="7" t="s">
        <v>833</v>
      </c>
      <c r="B752" s="8"/>
      <c r="C752" s="8"/>
      <c r="D752" s="8"/>
    </row>
    <row r="753" spans="1:4" ht="15" customHeight="1" x14ac:dyDescent="0.25">
      <c r="A753" s="7" t="s">
        <v>834</v>
      </c>
      <c r="B753" s="8"/>
      <c r="C753" s="8"/>
      <c r="D753" s="8"/>
    </row>
    <row r="754" spans="1:4" ht="15" customHeight="1" x14ac:dyDescent="0.25">
      <c r="A754" s="7" t="s">
        <v>835</v>
      </c>
      <c r="B754" s="8"/>
      <c r="C754" s="8"/>
      <c r="D754" s="8"/>
    </row>
    <row r="755" spans="1:4" ht="15" customHeight="1" x14ac:dyDescent="0.25">
      <c r="A755" s="7" t="s">
        <v>836</v>
      </c>
      <c r="B755" s="8"/>
      <c r="C755" s="8"/>
      <c r="D755" s="8"/>
    </row>
    <row r="756" spans="1:4" ht="15" customHeight="1" x14ac:dyDescent="0.25">
      <c r="A756" s="7" t="s">
        <v>837</v>
      </c>
      <c r="B756" s="8"/>
      <c r="C756" s="8"/>
      <c r="D756" s="8"/>
    </row>
    <row r="757" spans="1:4" ht="15" customHeight="1" x14ac:dyDescent="0.25">
      <c r="A757" s="7" t="s">
        <v>838</v>
      </c>
      <c r="B757" s="8"/>
      <c r="C757" s="8"/>
      <c r="D757" s="8"/>
    </row>
    <row r="758" spans="1:4" ht="15" customHeight="1" x14ac:dyDescent="0.25">
      <c r="A758" s="7" t="s">
        <v>839</v>
      </c>
      <c r="B758" s="8"/>
      <c r="C758" s="8"/>
      <c r="D758" s="8"/>
    </row>
    <row r="759" spans="1:4" ht="15" customHeight="1" x14ac:dyDescent="0.25">
      <c r="A759" s="7" t="s">
        <v>840</v>
      </c>
      <c r="B759" s="8"/>
      <c r="C759" s="8"/>
      <c r="D759" s="8"/>
    </row>
    <row r="760" spans="1:4" ht="15" customHeight="1" x14ac:dyDescent="0.25">
      <c r="A760" s="7" t="s">
        <v>841</v>
      </c>
      <c r="B760" s="8"/>
      <c r="C760" s="8"/>
      <c r="D760" s="8"/>
    </row>
    <row r="761" spans="1:4" ht="15" customHeight="1" x14ac:dyDescent="0.25">
      <c r="A761" s="7" t="s">
        <v>842</v>
      </c>
      <c r="B761" s="8"/>
      <c r="C761" s="8"/>
      <c r="D761" s="8"/>
    </row>
    <row r="762" spans="1:4" ht="15" customHeight="1" x14ac:dyDescent="0.25">
      <c r="A762" s="7" t="s">
        <v>843</v>
      </c>
      <c r="B762" s="8"/>
      <c r="C762" s="8"/>
      <c r="D762" s="8"/>
    </row>
    <row r="763" spans="1:4" ht="15" customHeight="1" x14ac:dyDescent="0.25">
      <c r="A763" s="7" t="s">
        <v>844</v>
      </c>
      <c r="B763" s="8"/>
      <c r="C763" s="8"/>
      <c r="D763" s="8"/>
    </row>
    <row r="764" spans="1:4" ht="15" customHeight="1" x14ac:dyDescent="0.25">
      <c r="A764" s="7" t="s">
        <v>845</v>
      </c>
      <c r="B764" s="8"/>
      <c r="C764" s="8"/>
      <c r="D764" s="8"/>
    </row>
    <row r="765" spans="1:4" ht="15" customHeight="1" x14ac:dyDescent="0.25">
      <c r="A765" s="7" t="s">
        <v>846</v>
      </c>
      <c r="B765" s="8"/>
      <c r="C765" s="8"/>
      <c r="D765" s="8"/>
    </row>
    <row r="766" spans="1:4" ht="15" customHeight="1" x14ac:dyDescent="0.25">
      <c r="A766" s="7" t="s">
        <v>847</v>
      </c>
      <c r="B766" s="8"/>
      <c r="C766" s="8"/>
      <c r="D766" s="8"/>
    </row>
    <row r="767" spans="1:4" ht="15" customHeight="1" x14ac:dyDescent="0.25">
      <c r="A767" s="7" t="s">
        <v>848</v>
      </c>
      <c r="B767" s="8"/>
      <c r="C767" s="8"/>
      <c r="D767" s="8"/>
    </row>
    <row r="768" spans="1:4" ht="15" customHeight="1" x14ac:dyDescent="0.25">
      <c r="A768" s="7" t="s">
        <v>849</v>
      </c>
      <c r="B768" s="8"/>
      <c r="C768" s="8"/>
      <c r="D768" s="8"/>
    </row>
    <row r="769" spans="1:4" ht="15" customHeight="1" x14ac:dyDescent="0.25">
      <c r="A769" s="7" t="s">
        <v>850</v>
      </c>
      <c r="B769" s="8"/>
      <c r="C769" s="8"/>
      <c r="D769" s="8"/>
    </row>
    <row r="770" spans="1:4" ht="15" customHeight="1" x14ac:dyDescent="0.25">
      <c r="A770" s="7" t="s">
        <v>851</v>
      </c>
      <c r="B770" s="8"/>
      <c r="C770" s="8"/>
      <c r="D770" s="8"/>
    </row>
    <row r="771" spans="1:4" ht="15" customHeight="1" x14ac:dyDescent="0.25">
      <c r="A771" s="7" t="s">
        <v>852</v>
      </c>
      <c r="B771" s="8"/>
      <c r="C771" s="8"/>
      <c r="D771" s="8"/>
    </row>
    <row r="772" spans="1:4" ht="15" customHeight="1" x14ac:dyDescent="0.25">
      <c r="A772" s="7" t="s">
        <v>853</v>
      </c>
      <c r="B772" s="8"/>
      <c r="C772" s="8"/>
      <c r="D772" s="8"/>
    </row>
    <row r="773" spans="1:4" ht="15" customHeight="1" x14ac:dyDescent="0.25">
      <c r="A773" s="7" t="s">
        <v>854</v>
      </c>
      <c r="B773" s="8"/>
      <c r="C773" s="8"/>
      <c r="D773" s="8"/>
    </row>
    <row r="774" spans="1:4" ht="15" customHeight="1" x14ac:dyDescent="0.25">
      <c r="A774" s="7" t="s">
        <v>855</v>
      </c>
      <c r="B774" s="8"/>
      <c r="C774" s="8"/>
      <c r="D774" s="8"/>
    </row>
    <row r="775" spans="1:4" ht="15" customHeight="1" x14ac:dyDescent="0.25">
      <c r="A775" s="7" t="s">
        <v>856</v>
      </c>
      <c r="B775" s="8"/>
      <c r="C775" s="8"/>
      <c r="D775" s="8"/>
    </row>
    <row r="776" spans="1:4" ht="15" customHeight="1" x14ac:dyDescent="0.25">
      <c r="A776" s="7" t="s">
        <v>857</v>
      </c>
      <c r="B776" s="8"/>
      <c r="C776" s="8"/>
      <c r="D776" s="8"/>
    </row>
    <row r="777" spans="1:4" ht="15" customHeight="1" x14ac:dyDescent="0.25">
      <c r="A777" s="7" t="s">
        <v>858</v>
      </c>
      <c r="B777" s="8"/>
      <c r="C777" s="8"/>
      <c r="D777" s="8"/>
    </row>
    <row r="778" spans="1:4" ht="15" customHeight="1" x14ac:dyDescent="0.25">
      <c r="A778" s="7" t="s">
        <v>859</v>
      </c>
      <c r="B778" s="8"/>
      <c r="C778" s="8"/>
      <c r="D778" s="8"/>
    </row>
    <row r="779" spans="1:4" ht="15" customHeight="1" x14ac:dyDescent="0.25">
      <c r="A779" s="7" t="s">
        <v>860</v>
      </c>
      <c r="B779" s="8"/>
      <c r="C779" s="8"/>
      <c r="D779" s="8"/>
    </row>
    <row r="780" spans="1:4" ht="15" customHeight="1" x14ac:dyDescent="0.25">
      <c r="A780" s="7" t="s">
        <v>861</v>
      </c>
      <c r="B780" s="8"/>
      <c r="C780" s="8"/>
      <c r="D780" s="8"/>
    </row>
    <row r="781" spans="1:4" ht="15" customHeight="1" x14ac:dyDescent="0.25">
      <c r="A781" s="7" t="s">
        <v>862</v>
      </c>
      <c r="B781" s="8"/>
      <c r="C781" s="8"/>
      <c r="D781" s="8"/>
    </row>
    <row r="782" spans="1:4" ht="15" customHeight="1" x14ac:dyDescent="0.25">
      <c r="A782" s="7" t="s">
        <v>863</v>
      </c>
      <c r="B782" s="8"/>
      <c r="C782" s="8"/>
      <c r="D782" s="8"/>
    </row>
    <row r="783" spans="1:4" ht="15" customHeight="1" x14ac:dyDescent="0.25">
      <c r="A783" s="7" t="s">
        <v>864</v>
      </c>
      <c r="B783" s="8"/>
      <c r="C783" s="8"/>
      <c r="D783" s="8"/>
    </row>
    <row r="784" spans="1:4" ht="15" customHeight="1" x14ac:dyDescent="0.25">
      <c r="A784" s="7" t="s">
        <v>865</v>
      </c>
      <c r="B784" s="8"/>
      <c r="C784" s="8"/>
      <c r="D784" s="8"/>
    </row>
    <row r="785" spans="1:4" ht="15" customHeight="1" x14ac:dyDescent="0.25">
      <c r="A785" s="7" t="s">
        <v>866</v>
      </c>
      <c r="B785" s="8"/>
      <c r="C785" s="8"/>
      <c r="D785" s="8"/>
    </row>
    <row r="786" spans="1:4" ht="15" customHeight="1" x14ac:dyDescent="0.25">
      <c r="A786" s="7" t="s">
        <v>867</v>
      </c>
      <c r="B786" s="8"/>
      <c r="C786" s="8"/>
      <c r="D786" s="8"/>
    </row>
    <row r="787" spans="1:4" ht="15" customHeight="1" x14ac:dyDescent="0.25">
      <c r="A787" s="7" t="s">
        <v>868</v>
      </c>
      <c r="B787" s="8"/>
      <c r="C787" s="8"/>
      <c r="D787" s="8"/>
    </row>
    <row r="788" spans="1:4" ht="15" customHeight="1" x14ac:dyDescent="0.25">
      <c r="A788" s="7" t="s">
        <v>869</v>
      </c>
      <c r="B788" s="8"/>
      <c r="C788" s="8"/>
      <c r="D788" s="8"/>
    </row>
    <row r="789" spans="1:4" ht="15" customHeight="1" x14ac:dyDescent="0.25">
      <c r="A789" s="7" t="s">
        <v>870</v>
      </c>
      <c r="B789" s="8"/>
      <c r="C789" s="8"/>
      <c r="D789" s="8"/>
    </row>
    <row r="790" spans="1:4" ht="15" customHeight="1" x14ac:dyDescent="0.25">
      <c r="A790" s="7" t="s">
        <v>871</v>
      </c>
      <c r="B790" s="8"/>
      <c r="C790" s="8"/>
      <c r="D790" s="8"/>
    </row>
    <row r="791" spans="1:4" ht="15" customHeight="1" x14ac:dyDescent="0.25">
      <c r="A791" s="7" t="s">
        <v>872</v>
      </c>
      <c r="B791" s="8"/>
      <c r="C791" s="8"/>
      <c r="D791" s="8"/>
    </row>
    <row r="792" spans="1:4" ht="15" customHeight="1" x14ac:dyDescent="0.25">
      <c r="A792" s="7" t="s">
        <v>873</v>
      </c>
      <c r="B792" s="8"/>
      <c r="C792" s="8"/>
      <c r="D792" s="8"/>
    </row>
    <row r="793" spans="1:4" ht="15" customHeight="1" x14ac:dyDescent="0.25">
      <c r="A793" s="7" t="s">
        <v>874</v>
      </c>
      <c r="B793" s="8"/>
      <c r="C793" s="8"/>
      <c r="D793" s="8"/>
    </row>
    <row r="794" spans="1:4" ht="15" customHeight="1" x14ac:dyDescent="0.25">
      <c r="A794" s="7" t="s">
        <v>875</v>
      </c>
      <c r="B794" s="8"/>
      <c r="C794" s="8"/>
      <c r="D794" s="8"/>
    </row>
    <row r="795" spans="1:4" ht="15" customHeight="1" x14ac:dyDescent="0.25">
      <c r="A795" s="7" t="s">
        <v>876</v>
      </c>
      <c r="B795" s="8"/>
      <c r="C795" s="8"/>
      <c r="D795" s="8"/>
    </row>
    <row r="796" spans="1:4" ht="15" customHeight="1" x14ac:dyDescent="0.25">
      <c r="A796" s="7" t="s">
        <v>877</v>
      </c>
      <c r="B796" s="8"/>
      <c r="C796" s="8"/>
      <c r="D796" s="8"/>
    </row>
    <row r="797" spans="1:4" ht="15" customHeight="1" x14ac:dyDescent="0.25">
      <c r="A797" s="7" t="s">
        <v>878</v>
      </c>
      <c r="B797" s="8"/>
      <c r="C797" s="8"/>
      <c r="D797" s="8"/>
    </row>
    <row r="798" spans="1:4" ht="15" customHeight="1" x14ac:dyDescent="0.25">
      <c r="A798" s="7" t="s">
        <v>879</v>
      </c>
      <c r="B798" s="8"/>
      <c r="C798" s="8"/>
      <c r="D798" s="8"/>
    </row>
    <row r="799" spans="1:4" ht="15" customHeight="1" x14ac:dyDescent="0.25">
      <c r="A799" s="7" t="s">
        <v>880</v>
      </c>
      <c r="B799" s="8"/>
      <c r="C799" s="8"/>
      <c r="D799" s="8"/>
    </row>
    <row r="800" spans="1:4" ht="15" customHeight="1" x14ac:dyDescent="0.25">
      <c r="A800" s="7" t="s">
        <v>881</v>
      </c>
      <c r="B800" s="8"/>
      <c r="C800" s="8"/>
      <c r="D800" s="8"/>
    </row>
    <row r="801" spans="1:4" ht="15" customHeight="1" x14ac:dyDescent="0.25">
      <c r="A801" s="7" t="s">
        <v>882</v>
      </c>
      <c r="B801" s="8"/>
      <c r="C801" s="8"/>
      <c r="D801" s="8"/>
    </row>
    <row r="802" spans="1:4" ht="15" customHeight="1" x14ac:dyDescent="0.25">
      <c r="A802" s="7" t="s">
        <v>883</v>
      </c>
      <c r="B802" s="8"/>
      <c r="C802" s="8"/>
      <c r="D802" s="8"/>
    </row>
    <row r="803" spans="1:4" ht="15" customHeight="1" x14ac:dyDescent="0.25">
      <c r="A803" s="7" t="s">
        <v>884</v>
      </c>
      <c r="B803" s="8"/>
      <c r="C803" s="8"/>
      <c r="D803" s="8"/>
    </row>
    <row r="804" spans="1:4" ht="15" customHeight="1" x14ac:dyDescent="0.25">
      <c r="A804" s="7" t="s">
        <v>885</v>
      </c>
      <c r="B804" s="8"/>
      <c r="C804" s="8"/>
      <c r="D804" s="8"/>
    </row>
    <row r="805" spans="1:4" ht="15" customHeight="1" x14ac:dyDescent="0.25">
      <c r="A805" s="7" t="s">
        <v>886</v>
      </c>
      <c r="B805" s="8"/>
      <c r="C805" s="8"/>
      <c r="D805" s="8"/>
    </row>
    <row r="806" spans="1:4" ht="15" customHeight="1" x14ac:dyDescent="0.25">
      <c r="A806" s="7" t="s">
        <v>887</v>
      </c>
      <c r="B806" s="8"/>
      <c r="C806" s="8"/>
      <c r="D806" s="8"/>
    </row>
    <row r="807" spans="1:4" ht="15" customHeight="1" x14ac:dyDescent="0.25">
      <c r="A807" s="7" t="s">
        <v>888</v>
      </c>
      <c r="B807" s="8"/>
      <c r="C807" s="8"/>
      <c r="D807" s="8"/>
    </row>
    <row r="808" spans="1:4" ht="15" customHeight="1" x14ac:dyDescent="0.25">
      <c r="A808" s="7" t="s">
        <v>889</v>
      </c>
      <c r="B808" s="8"/>
      <c r="C808" s="8"/>
      <c r="D808" s="8"/>
    </row>
    <row r="809" spans="1:4" ht="15" customHeight="1" x14ac:dyDescent="0.25">
      <c r="A809" s="7" t="s">
        <v>890</v>
      </c>
      <c r="B809" s="8"/>
      <c r="C809" s="8"/>
      <c r="D809" s="8"/>
    </row>
    <row r="810" spans="1:4" ht="15" customHeight="1" x14ac:dyDescent="0.25">
      <c r="A810" s="7" t="s">
        <v>891</v>
      </c>
      <c r="B810" s="8"/>
      <c r="C810" s="8"/>
      <c r="D810" s="8"/>
    </row>
    <row r="811" spans="1:4" ht="15" customHeight="1" x14ac:dyDescent="0.25">
      <c r="A811" s="7" t="s">
        <v>892</v>
      </c>
      <c r="B811" s="8"/>
      <c r="C811" s="8"/>
      <c r="D811" s="8"/>
    </row>
    <row r="812" spans="1:4" ht="15" customHeight="1" x14ac:dyDescent="0.25">
      <c r="A812" s="7" t="s">
        <v>893</v>
      </c>
      <c r="B812" s="8"/>
      <c r="C812" s="8"/>
      <c r="D812" s="8"/>
    </row>
    <row r="813" spans="1:4" ht="15" customHeight="1" x14ac:dyDescent="0.25">
      <c r="A813" s="7" t="s">
        <v>894</v>
      </c>
      <c r="B813" s="8"/>
      <c r="C813" s="8"/>
      <c r="D813" s="8"/>
    </row>
    <row r="814" spans="1:4" ht="15" customHeight="1" x14ac:dyDescent="0.25">
      <c r="A814" s="7" t="s">
        <v>895</v>
      </c>
      <c r="B814" s="8"/>
      <c r="C814" s="8"/>
      <c r="D814" s="8"/>
    </row>
    <row r="815" spans="1:4" ht="15" customHeight="1" x14ac:dyDescent="0.25">
      <c r="A815" s="7" t="s">
        <v>896</v>
      </c>
      <c r="B815" s="8"/>
      <c r="C815" s="8"/>
      <c r="D815" s="8"/>
    </row>
    <row r="816" spans="1:4" ht="15" customHeight="1" x14ac:dyDescent="0.25">
      <c r="A816" s="7" t="s">
        <v>897</v>
      </c>
      <c r="B816" s="8"/>
      <c r="C816" s="8"/>
      <c r="D816" s="8"/>
    </row>
    <row r="817" spans="1:4" ht="15" customHeight="1" x14ac:dyDescent="0.25">
      <c r="A817" s="7" t="s">
        <v>898</v>
      </c>
      <c r="B817" s="8"/>
      <c r="C817" s="8"/>
      <c r="D817" s="8"/>
    </row>
    <row r="818" spans="1:4" ht="15" customHeight="1" x14ac:dyDescent="0.25">
      <c r="A818" s="7" t="s">
        <v>899</v>
      </c>
      <c r="B818" s="8"/>
      <c r="C818" s="8"/>
      <c r="D818" s="8"/>
    </row>
    <row r="819" spans="1:4" ht="15" customHeight="1" x14ac:dyDescent="0.25">
      <c r="A819" s="7" t="s">
        <v>900</v>
      </c>
      <c r="B819" s="8"/>
      <c r="C819" s="8"/>
      <c r="D819" s="8"/>
    </row>
    <row r="820" spans="1:4" ht="15" customHeight="1" x14ac:dyDescent="0.25">
      <c r="A820" s="7" t="s">
        <v>901</v>
      </c>
      <c r="B820" s="8"/>
      <c r="C820" s="8"/>
      <c r="D820" s="8"/>
    </row>
    <row r="821" spans="1:4" ht="15" customHeight="1" x14ac:dyDescent="0.25">
      <c r="A821" s="7" t="s">
        <v>902</v>
      </c>
      <c r="B821" s="8"/>
      <c r="C821" s="8"/>
      <c r="D821" s="8"/>
    </row>
    <row r="822" spans="1:4" ht="15" customHeight="1" x14ac:dyDescent="0.25">
      <c r="A822" s="7" t="s">
        <v>903</v>
      </c>
      <c r="B822" s="8"/>
      <c r="C822" s="8"/>
      <c r="D822" s="8"/>
    </row>
    <row r="823" spans="1:4" ht="15" customHeight="1" x14ac:dyDescent="0.25">
      <c r="A823" s="7" t="s">
        <v>904</v>
      </c>
      <c r="B823" s="8"/>
      <c r="C823" s="8"/>
      <c r="D823" s="8"/>
    </row>
    <row r="824" spans="1:4" ht="15" customHeight="1" x14ac:dyDescent="0.25">
      <c r="A824" s="7" t="s">
        <v>905</v>
      </c>
      <c r="B824" s="8"/>
      <c r="C824" s="8"/>
      <c r="D824" s="8"/>
    </row>
    <row r="825" spans="1:4" ht="15" customHeight="1" x14ac:dyDescent="0.25">
      <c r="A825" s="7" t="s">
        <v>906</v>
      </c>
      <c r="B825" s="8"/>
      <c r="C825" s="8"/>
      <c r="D825" s="8"/>
    </row>
    <row r="826" spans="1:4" ht="15" customHeight="1" x14ac:dyDescent="0.25">
      <c r="A826" s="7" t="s">
        <v>907</v>
      </c>
      <c r="B826" s="8"/>
      <c r="C826" s="8"/>
      <c r="D826" s="8"/>
    </row>
    <row r="827" spans="1:4" ht="15" customHeight="1" x14ac:dyDescent="0.25">
      <c r="A827" s="7" t="s">
        <v>908</v>
      </c>
      <c r="B827" s="8"/>
      <c r="C827" s="8"/>
      <c r="D827" s="8"/>
    </row>
    <row r="828" spans="1:4" ht="15" customHeight="1" x14ac:dyDescent="0.25">
      <c r="A828" s="7" t="s">
        <v>909</v>
      </c>
      <c r="B828" s="8"/>
      <c r="C828" s="8"/>
      <c r="D828" s="8"/>
    </row>
    <row r="829" spans="1:4" ht="15" customHeight="1" x14ac:dyDescent="0.25">
      <c r="A829" s="7" t="s">
        <v>910</v>
      </c>
      <c r="B829" s="8"/>
      <c r="C829" s="8"/>
      <c r="D829" s="8"/>
    </row>
    <row r="830" spans="1:4" ht="15" customHeight="1" x14ac:dyDescent="0.25">
      <c r="A830" s="7" t="s">
        <v>911</v>
      </c>
      <c r="B830" s="8"/>
      <c r="C830" s="8"/>
      <c r="D830" s="8"/>
    </row>
    <row r="831" spans="1:4" ht="15" customHeight="1" x14ac:dyDescent="0.25">
      <c r="A831" s="7" t="s">
        <v>912</v>
      </c>
      <c r="B831" s="8"/>
      <c r="C831" s="8"/>
      <c r="D831" s="8"/>
    </row>
    <row r="832" spans="1:4" ht="15" customHeight="1" x14ac:dyDescent="0.25">
      <c r="A832" s="7" t="s">
        <v>913</v>
      </c>
      <c r="B832" s="8"/>
      <c r="C832" s="8"/>
      <c r="D832" s="8"/>
    </row>
    <row r="833" spans="1:4" ht="15" customHeight="1" x14ac:dyDescent="0.25">
      <c r="A833" s="7" t="s">
        <v>914</v>
      </c>
      <c r="B833" s="8"/>
      <c r="C833" s="8"/>
      <c r="D833" s="8"/>
    </row>
    <row r="834" spans="1:4" ht="15" customHeight="1" x14ac:dyDescent="0.25">
      <c r="A834" s="7" t="s">
        <v>915</v>
      </c>
      <c r="B834" s="8"/>
      <c r="C834" s="8"/>
      <c r="D834" s="8"/>
    </row>
    <row r="835" spans="1:4" ht="15" customHeight="1" x14ac:dyDescent="0.25">
      <c r="A835" s="7" t="s">
        <v>916</v>
      </c>
      <c r="B835" s="8"/>
      <c r="C835" s="8"/>
      <c r="D835" s="8"/>
    </row>
    <row r="836" spans="1:4" ht="15" customHeight="1" x14ac:dyDescent="0.25">
      <c r="A836" s="7" t="s">
        <v>917</v>
      </c>
      <c r="B836" s="8"/>
      <c r="C836" s="8"/>
      <c r="D836" s="8"/>
    </row>
    <row r="837" spans="1:4" ht="15" customHeight="1" x14ac:dyDescent="0.25">
      <c r="A837" s="7" t="s">
        <v>918</v>
      </c>
      <c r="B837" s="8"/>
      <c r="C837" s="8"/>
      <c r="D837" s="8"/>
    </row>
    <row r="838" spans="1:4" ht="15" customHeight="1" x14ac:dyDescent="0.25">
      <c r="A838" s="7" t="s">
        <v>919</v>
      </c>
      <c r="B838" s="8"/>
      <c r="C838" s="8"/>
      <c r="D838" s="8"/>
    </row>
    <row r="839" spans="1:4" ht="15" customHeight="1" x14ac:dyDescent="0.25">
      <c r="A839" s="7" t="s">
        <v>920</v>
      </c>
      <c r="B839" s="8"/>
      <c r="C839" s="8"/>
      <c r="D839" s="8"/>
    </row>
    <row r="840" spans="1:4" ht="15" customHeight="1" x14ac:dyDescent="0.25">
      <c r="A840" s="7" t="s">
        <v>921</v>
      </c>
      <c r="B840" s="8"/>
      <c r="C840" s="8"/>
      <c r="D840" s="8"/>
    </row>
    <row r="841" spans="1:4" ht="15" customHeight="1" x14ac:dyDescent="0.25">
      <c r="A841" s="7" t="s">
        <v>922</v>
      </c>
      <c r="B841" s="8"/>
      <c r="C841" s="8"/>
      <c r="D841" s="8"/>
    </row>
    <row r="842" spans="1:4" ht="15" customHeight="1" x14ac:dyDescent="0.25">
      <c r="A842" s="7" t="s">
        <v>923</v>
      </c>
      <c r="B842" s="8"/>
      <c r="C842" s="8"/>
      <c r="D842" s="8"/>
    </row>
    <row r="843" spans="1:4" ht="15" customHeight="1" x14ac:dyDescent="0.25">
      <c r="A843" s="7" t="s">
        <v>924</v>
      </c>
      <c r="B843" s="8"/>
      <c r="C843" s="8"/>
      <c r="D843" s="8"/>
    </row>
    <row r="844" spans="1:4" ht="15" customHeight="1" x14ac:dyDescent="0.25">
      <c r="A844" s="7" t="s">
        <v>925</v>
      </c>
      <c r="B844" s="8"/>
      <c r="C844" s="8"/>
      <c r="D844" s="8"/>
    </row>
    <row r="845" spans="1:4" ht="15" customHeight="1" x14ac:dyDescent="0.25">
      <c r="A845" s="7" t="s">
        <v>926</v>
      </c>
      <c r="B845" s="8"/>
      <c r="C845" s="8"/>
      <c r="D845" s="8"/>
    </row>
    <row r="846" spans="1:4" ht="15" customHeight="1" x14ac:dyDescent="0.25">
      <c r="A846" s="7" t="s">
        <v>927</v>
      </c>
      <c r="B846" s="8"/>
      <c r="C846" s="8"/>
      <c r="D846" s="8"/>
    </row>
    <row r="847" spans="1:4" ht="15" customHeight="1" x14ac:dyDescent="0.25">
      <c r="A847" s="7" t="s">
        <v>928</v>
      </c>
      <c r="B847" s="8"/>
      <c r="C847" s="8"/>
      <c r="D847" s="8"/>
    </row>
    <row r="848" spans="1:4" ht="15" customHeight="1" x14ac:dyDescent="0.25">
      <c r="A848" s="7" t="s">
        <v>929</v>
      </c>
      <c r="B848" s="8"/>
      <c r="C848" s="8"/>
      <c r="D848" s="8"/>
    </row>
    <row r="849" spans="1:4" ht="15" customHeight="1" x14ac:dyDescent="0.25">
      <c r="A849" s="7" t="s">
        <v>930</v>
      </c>
      <c r="B849" s="8"/>
      <c r="C849" s="8"/>
      <c r="D849" s="8"/>
    </row>
    <row r="850" spans="1:4" ht="15" customHeight="1" x14ac:dyDescent="0.25">
      <c r="A850" s="7" t="s">
        <v>931</v>
      </c>
      <c r="B850" s="8"/>
      <c r="C850" s="8"/>
      <c r="D850" s="8"/>
    </row>
    <row r="851" spans="1:4" ht="15" customHeight="1" x14ac:dyDescent="0.25">
      <c r="A851" s="7" t="s">
        <v>932</v>
      </c>
      <c r="B851" s="8"/>
      <c r="C851" s="8"/>
      <c r="D851" s="8"/>
    </row>
    <row r="852" spans="1:4" ht="15" customHeight="1" x14ac:dyDescent="0.25">
      <c r="A852" s="7" t="s">
        <v>933</v>
      </c>
      <c r="B852" s="8"/>
      <c r="C852" s="8"/>
      <c r="D852" s="8"/>
    </row>
    <row r="853" spans="1:4" ht="15" customHeight="1" x14ac:dyDescent="0.25">
      <c r="A853" s="7" t="s">
        <v>934</v>
      </c>
      <c r="B853" s="8"/>
      <c r="C853" s="8"/>
      <c r="D853" s="8"/>
    </row>
    <row r="854" spans="1:4" ht="15" customHeight="1" x14ac:dyDescent="0.25">
      <c r="A854" s="7" t="s">
        <v>935</v>
      </c>
      <c r="B854" s="8"/>
      <c r="C854" s="8"/>
      <c r="D854" s="8"/>
    </row>
    <row r="855" spans="1:4" ht="15" customHeight="1" x14ac:dyDescent="0.25">
      <c r="A855" s="7" t="s">
        <v>77</v>
      </c>
      <c r="B855" s="8"/>
      <c r="C855" s="8"/>
      <c r="D855" s="8"/>
    </row>
  </sheetData>
  <sortState ref="B2:B855">
    <sortCondition ref="B2:B855"/>
  </sortState>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049BD301FB1644BFAB773336B63448" ma:contentTypeVersion="18" ma:contentTypeDescription="Crie um novo documento." ma:contentTypeScope="" ma:versionID="e86e2e64abac8c7f56e1425ff81a068c">
  <xsd:schema xmlns:xsd="http://www.w3.org/2001/XMLSchema" xmlns:xs="http://www.w3.org/2001/XMLSchema" xmlns:p="http://schemas.microsoft.com/office/2006/metadata/properties" xmlns:ns1="http://schemas.microsoft.com/sharepoint/v3" xmlns:ns2="ed46ebef-1421-4608-8f87-87b54566f2e1" xmlns:ns3="27870cb3-8912-402d-850a-89028195f126" targetNamespace="http://schemas.microsoft.com/office/2006/metadata/properties" ma:root="true" ma:fieldsID="8a9ff7c45495105abc4856e7612da5af" ns1:_="" ns2:_="" ns3:_="">
    <xsd:import namespace="http://schemas.microsoft.com/sharepoint/v3"/>
    <xsd:import namespace="ed46ebef-1421-4608-8f87-87b54566f2e1"/>
    <xsd:import namespace="27870cb3-8912-402d-850a-89028195f12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6ebef-1421-4608-8f87-87b54566f2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1d83e9a-517b-49a2-a68c-6a1f7faa73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870cb3-8912-402d-850a-89028195f126" elementFormDefault="qualified">
    <xsd:import namespace="http://schemas.microsoft.com/office/2006/documentManagement/types"/>
    <xsd:import namespace="http://schemas.microsoft.com/office/infopath/2007/PartnerControls"/>
    <xsd:element name="SharedWithUsers" ma:index="16" nillable="true" ma:displayName="Compartilhado com"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7fc3e759-ac9e-404c-9622-132e80c933be}" ma:internalName="TaxCatchAll" ma:showField="CatchAllData" ma:web="27870cb3-8912-402d-850a-89028195f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8E33D5-C8E3-4DD0-BE6A-5800A92A3542}"/>
</file>

<file path=customXml/itemProps2.xml><?xml version="1.0" encoding="utf-8"?>
<ds:datastoreItem xmlns:ds="http://schemas.openxmlformats.org/officeDocument/2006/customXml" ds:itemID="{0FF8882B-25F7-4666-BAAB-F74101029F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Deiwid Breno Goncalves da Silva</cp:lastModifiedBy>
  <cp:lastPrinted>2019-02-06T13:30:51Z</cp:lastPrinted>
  <dcterms:created xsi:type="dcterms:W3CDTF">2019-01-09T16:26:33Z</dcterms:created>
  <dcterms:modified xsi:type="dcterms:W3CDTF">2019-02-06T13:31:13Z</dcterms:modified>
</cp:coreProperties>
</file>