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https://fundacaorenova.sharepoint.com/sites/sa/ua/PG31/GestBancos/Documentos/Manual/FINAIS/B. Modelos Municípios/"/>
    </mc:Choice>
  </mc:AlternateContent>
  <xr:revisionPtr revIDLastSave="0" documentId="13_ncr:1_{04EF5776-A2C4-42BF-8B23-93E17A8F0C89}" xr6:coauthVersionLast="47" xr6:coauthVersionMax="47" xr10:uidLastSave="{00000000-0000-0000-0000-000000000000}"/>
  <bookViews>
    <workbookView xWindow="-120" yWindow="-120" windowWidth="20730" windowHeight="11160" tabRatio="896" xr2:uid="{00000000-000D-0000-FFFF-FFFF00000000}"/>
  </bookViews>
  <sheets>
    <sheet name="Orientações Gerais" sheetId="9" r:id="rId1"/>
    <sheet name="Capa do Projeto" sheetId="1" r:id="rId2"/>
    <sheet name="Planilha Orçamentária" sheetId="3" r:id="rId3"/>
    <sheet name="Cronograma F.F (Projeto)" sheetId="4" r:id="rId4"/>
    <sheet name="Cotações" sheetId="10" r:id="rId5"/>
    <sheet name="Infor. Fornecedores" sheetId="11" r:id="rId6"/>
    <sheet name="Localização - (Saneamento)" sheetId="14" r:id="rId7"/>
    <sheet name="Lista" sheetId="2" state="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Projeto'!$A$1:$Z$51</definedName>
    <definedName name="_xlnm.Print_Area" localSheetId="4">Cotações!$B$2:$N$23</definedName>
    <definedName name="_xlnm.Print_Area" localSheetId="3">'Cronograma F.F (Projeto)'!$A$1:$S$40</definedName>
    <definedName name="_xlnm.Print_Area" localSheetId="5">'Infor. Fornecedores'!$A$1:$Z$32</definedName>
    <definedName name="_xlnm.Print_Area" localSheetId="6">'Localização - (Saneamento)'!$B$2:$G$41</definedName>
    <definedName name="_xlnm.Print_Area" localSheetId="0">'Orientações Gerais'!$B$2:$Y$77</definedName>
    <definedName name="_xlnm.Print_Area" localSheetId="2">'Planilha Orçamentária'!$A$1:$L$646</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6">[14]Lista!$A$2:$A$855</definedName>
    <definedName name="MUNICÍPIO" localSheetId="0">[4]Lista!$A$2:$A$855</definedName>
    <definedName name="MUNICÍPIO">Lista!$A$2:$A$855</definedName>
    <definedName name="N" localSheetId="4">'[15]Orçamento Real'!#REF!</definedName>
    <definedName name="N" localSheetId="5">'[15]Orçamento Real'!#REF!</definedName>
    <definedName name="N" localSheetId="0">'[15]Orçamento Real'!#REF!</definedName>
    <definedName name="N">'[15]Orçamento Real'!#REF!</definedName>
    <definedName name="Nº" localSheetId="4">[4]Lista!#REF!</definedName>
    <definedName name="Nº" localSheetId="5">[4]Lista!#REF!</definedName>
    <definedName name="Nº" localSheetId="6">[14]Lista!#REF!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'[16]Resumo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[17]Predio_02_andares!$A$8:$F$723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6">OFFSET([14]Lista!$B$2,0,0,COUNTA([14]Lista!$B$2:$B$101),1)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6">OFFSET([14]Lista!$C$2,0,0,COUNTA([14]Lista!$C$2:$C$101),1)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(Saneamento)'!$2:$10</definedName>
    <definedName name="_xlnm.Print_Titles" localSheetId="2">'Planilha Orçamentária'!$11:$14</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 i="3" l="1"/>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6" i="3"/>
  <c r="J107" i="3"/>
  <c r="J108" i="3"/>
  <c r="J109" i="3"/>
  <c r="J110" i="3"/>
  <c r="J111" i="3"/>
  <c r="J112" i="3"/>
  <c r="J113" i="3"/>
  <c r="J114" i="3"/>
  <c r="J115" i="3"/>
  <c r="J116" i="3"/>
  <c r="J117" i="3"/>
  <c r="J118" i="3"/>
  <c r="J119" i="3"/>
  <c r="J120" i="3"/>
  <c r="J121" i="3"/>
  <c r="J122" i="3"/>
  <c r="J123" i="3"/>
  <c r="J124" i="3"/>
  <c r="J125" i="3"/>
  <c r="J126" i="3"/>
  <c r="J127" i="3"/>
  <c r="J128" i="3"/>
  <c r="J129" i="3"/>
  <c r="J130" i="3"/>
  <c r="J131" i="3"/>
  <c r="J132" i="3"/>
  <c r="J133" i="3"/>
  <c r="J134" i="3"/>
  <c r="J135" i="3"/>
  <c r="J136" i="3"/>
  <c r="J137" i="3"/>
  <c r="J138" i="3"/>
  <c r="J139" i="3"/>
  <c r="J140" i="3"/>
  <c r="J141" i="3"/>
  <c r="J142" i="3"/>
  <c r="J143" i="3"/>
  <c r="J144" i="3"/>
  <c r="J145" i="3"/>
  <c r="J146" i="3"/>
  <c r="J147" i="3"/>
  <c r="J148" i="3"/>
  <c r="J149" i="3"/>
  <c r="J150" i="3"/>
  <c r="J151" i="3"/>
  <c r="J152" i="3"/>
  <c r="J153" i="3"/>
  <c r="J154" i="3"/>
  <c r="J155" i="3"/>
  <c r="J156" i="3"/>
  <c r="J157" i="3"/>
  <c r="J158" i="3"/>
  <c r="J159" i="3"/>
  <c r="J160" i="3"/>
  <c r="J161" i="3"/>
  <c r="J162" i="3"/>
  <c r="J163" i="3"/>
  <c r="J164" i="3"/>
  <c r="J165" i="3"/>
  <c r="J166" i="3"/>
  <c r="J167" i="3"/>
  <c r="J168" i="3"/>
  <c r="J169" i="3"/>
  <c r="J170" i="3"/>
  <c r="J171" i="3"/>
  <c r="J172" i="3"/>
  <c r="J173" i="3"/>
  <c r="J174" i="3"/>
  <c r="J175" i="3"/>
  <c r="J176" i="3"/>
  <c r="J177" i="3"/>
  <c r="J178" i="3"/>
  <c r="J179" i="3"/>
  <c r="J180" i="3"/>
  <c r="J181" i="3"/>
  <c r="J182" i="3"/>
  <c r="J183" i="3"/>
  <c r="J184" i="3"/>
  <c r="J185" i="3"/>
  <c r="J186" i="3"/>
  <c r="J187" i="3"/>
  <c r="J188" i="3"/>
  <c r="J189" i="3"/>
  <c r="J190" i="3"/>
  <c r="J191" i="3"/>
  <c r="J192" i="3"/>
  <c r="J193" i="3"/>
  <c r="J194" i="3"/>
  <c r="J196" i="3"/>
  <c r="J197" i="3"/>
  <c r="J198" i="3"/>
  <c r="J199" i="3"/>
  <c r="J200" i="3"/>
  <c r="J201" i="3"/>
  <c r="J202" i="3"/>
  <c r="J203" i="3"/>
  <c r="J204" i="3"/>
  <c r="J205" i="3"/>
  <c r="J206" i="3"/>
  <c r="J207" i="3"/>
  <c r="J208" i="3"/>
  <c r="J209" i="3"/>
  <c r="J210" i="3"/>
  <c r="J211" i="3"/>
  <c r="J212" i="3"/>
  <c r="J213" i="3"/>
  <c r="J214" i="3"/>
  <c r="J215" i="3"/>
  <c r="J216" i="3"/>
  <c r="J217" i="3"/>
  <c r="J218" i="3"/>
  <c r="J219" i="3"/>
  <c r="J220" i="3"/>
  <c r="J221" i="3"/>
  <c r="J222" i="3"/>
  <c r="J223" i="3"/>
  <c r="J224" i="3"/>
  <c r="J225" i="3"/>
  <c r="J226" i="3"/>
  <c r="J227" i="3"/>
  <c r="J228" i="3"/>
  <c r="J229" i="3"/>
  <c r="J230" i="3"/>
  <c r="J231" i="3"/>
  <c r="J232" i="3"/>
  <c r="J233" i="3"/>
  <c r="J234" i="3"/>
  <c r="J235" i="3"/>
  <c r="J236" i="3"/>
  <c r="J237" i="3"/>
  <c r="J238" i="3"/>
  <c r="J239" i="3"/>
  <c r="J240" i="3"/>
  <c r="J241" i="3"/>
  <c r="J242" i="3"/>
  <c r="J243" i="3"/>
  <c r="J244" i="3"/>
  <c r="J245" i="3"/>
  <c r="J246" i="3"/>
  <c r="J247" i="3"/>
  <c r="J248" i="3"/>
  <c r="J249" i="3"/>
  <c r="J250" i="3"/>
  <c r="J251" i="3"/>
  <c r="J252" i="3"/>
  <c r="J253" i="3"/>
  <c r="J254" i="3"/>
  <c r="J255" i="3"/>
  <c r="J256" i="3"/>
  <c r="J257" i="3"/>
  <c r="J258" i="3"/>
  <c r="J259" i="3"/>
  <c r="J260" i="3"/>
  <c r="J261" i="3"/>
  <c r="J262" i="3"/>
  <c r="J263" i="3"/>
  <c r="J264" i="3"/>
  <c r="J265" i="3"/>
  <c r="J266" i="3"/>
  <c r="J267" i="3"/>
  <c r="J268" i="3"/>
  <c r="J269" i="3"/>
  <c r="J270" i="3"/>
  <c r="J271" i="3"/>
  <c r="J272" i="3"/>
  <c r="J273" i="3"/>
  <c r="J274" i="3"/>
  <c r="J275" i="3"/>
  <c r="J276" i="3"/>
  <c r="J277" i="3"/>
  <c r="J278" i="3"/>
  <c r="J279" i="3"/>
  <c r="J280" i="3"/>
  <c r="J281" i="3"/>
  <c r="J282" i="3"/>
  <c r="J283" i="3"/>
  <c r="J284" i="3"/>
  <c r="J286" i="3"/>
  <c r="J287" i="3"/>
  <c r="J288" i="3"/>
  <c r="J289" i="3"/>
  <c r="J290" i="3"/>
  <c r="J291" i="3"/>
  <c r="J292" i="3"/>
  <c r="J293" i="3"/>
  <c r="J294" i="3"/>
  <c r="J295" i="3"/>
  <c r="J296" i="3"/>
  <c r="J297" i="3"/>
  <c r="J298" i="3"/>
  <c r="J299" i="3"/>
  <c r="J300" i="3"/>
  <c r="J301" i="3"/>
  <c r="J302" i="3"/>
  <c r="J303" i="3"/>
  <c r="J304" i="3"/>
  <c r="J305" i="3"/>
  <c r="J306" i="3"/>
  <c r="J307" i="3"/>
  <c r="J308" i="3"/>
  <c r="J309" i="3"/>
  <c r="J310" i="3"/>
  <c r="J311" i="3"/>
  <c r="J312" i="3"/>
  <c r="J313" i="3"/>
  <c r="J314" i="3"/>
  <c r="J315" i="3"/>
  <c r="J316" i="3"/>
  <c r="J317" i="3"/>
  <c r="J318" i="3"/>
  <c r="J319" i="3"/>
  <c r="J320" i="3"/>
  <c r="J321" i="3"/>
  <c r="J322" i="3"/>
  <c r="J323" i="3"/>
  <c r="J324" i="3"/>
  <c r="J325" i="3"/>
  <c r="J326" i="3"/>
  <c r="J327" i="3"/>
  <c r="J328" i="3"/>
  <c r="J329" i="3"/>
  <c r="J330" i="3"/>
  <c r="J331" i="3"/>
  <c r="J332" i="3"/>
  <c r="J333" i="3"/>
  <c r="J334" i="3"/>
  <c r="J335" i="3"/>
  <c r="J336" i="3"/>
  <c r="J337" i="3"/>
  <c r="J338" i="3"/>
  <c r="J339" i="3"/>
  <c r="J340" i="3"/>
  <c r="J341" i="3"/>
  <c r="J342" i="3"/>
  <c r="J343" i="3"/>
  <c r="J344" i="3"/>
  <c r="J345" i="3"/>
  <c r="J346" i="3"/>
  <c r="J347" i="3"/>
  <c r="J348" i="3"/>
  <c r="J349" i="3"/>
  <c r="J350" i="3"/>
  <c r="J351" i="3"/>
  <c r="J352" i="3"/>
  <c r="J353" i="3"/>
  <c r="J354" i="3"/>
  <c r="J355" i="3"/>
  <c r="J356" i="3"/>
  <c r="J357" i="3"/>
  <c r="J358" i="3"/>
  <c r="J359" i="3"/>
  <c r="J360" i="3"/>
  <c r="J361" i="3"/>
  <c r="J362" i="3"/>
  <c r="J363" i="3"/>
  <c r="J364" i="3"/>
  <c r="J365" i="3"/>
  <c r="J366" i="3"/>
  <c r="J367" i="3"/>
  <c r="J368" i="3"/>
  <c r="J369" i="3"/>
  <c r="J370" i="3"/>
  <c r="J371" i="3"/>
  <c r="J372" i="3"/>
  <c r="J373" i="3"/>
  <c r="J374" i="3"/>
  <c r="J376" i="3"/>
  <c r="J377" i="3"/>
  <c r="J378" i="3"/>
  <c r="J379" i="3"/>
  <c r="J380" i="3"/>
  <c r="J381" i="3"/>
  <c r="J382" i="3"/>
  <c r="J383" i="3"/>
  <c r="J384" i="3"/>
  <c r="J385" i="3"/>
  <c r="J386" i="3"/>
  <c r="J387" i="3"/>
  <c r="J388" i="3"/>
  <c r="J389" i="3"/>
  <c r="J390" i="3"/>
  <c r="J391" i="3"/>
  <c r="J392" i="3"/>
  <c r="J393" i="3"/>
  <c r="J394" i="3"/>
  <c r="J395" i="3"/>
  <c r="J396" i="3"/>
  <c r="J397" i="3"/>
  <c r="J398" i="3"/>
  <c r="J399" i="3"/>
  <c r="J400" i="3"/>
  <c r="J401" i="3"/>
  <c r="J402" i="3"/>
  <c r="J403" i="3"/>
  <c r="J404" i="3"/>
  <c r="J405" i="3"/>
  <c r="J406" i="3"/>
  <c r="J407" i="3"/>
  <c r="J408" i="3"/>
  <c r="J409" i="3"/>
  <c r="J410" i="3"/>
  <c r="J411" i="3"/>
  <c r="J412" i="3"/>
  <c r="J413" i="3"/>
  <c r="J414" i="3"/>
  <c r="J415" i="3"/>
  <c r="J416" i="3"/>
  <c r="J417" i="3"/>
  <c r="J418" i="3"/>
  <c r="J419" i="3"/>
  <c r="J420" i="3"/>
  <c r="J421" i="3"/>
  <c r="J422" i="3"/>
  <c r="J423" i="3"/>
  <c r="J424" i="3"/>
  <c r="J425" i="3"/>
  <c r="J426" i="3"/>
  <c r="J427" i="3"/>
  <c r="J428" i="3"/>
  <c r="J429" i="3"/>
  <c r="J430" i="3"/>
  <c r="J431" i="3"/>
  <c r="J432" i="3"/>
  <c r="J433" i="3"/>
  <c r="J434" i="3"/>
  <c r="J435" i="3"/>
  <c r="J436" i="3"/>
  <c r="J437" i="3"/>
  <c r="J438" i="3"/>
  <c r="J439" i="3"/>
  <c r="J440" i="3"/>
  <c r="J441" i="3"/>
  <c r="J442" i="3"/>
  <c r="J443" i="3"/>
  <c r="J444" i="3"/>
  <c r="J445" i="3"/>
  <c r="J446" i="3"/>
  <c r="J447" i="3"/>
  <c r="J448" i="3"/>
  <c r="J449" i="3"/>
  <c r="J450" i="3"/>
  <c r="J451" i="3"/>
  <c r="J452" i="3"/>
  <c r="J453" i="3"/>
  <c r="J454" i="3"/>
  <c r="J455" i="3"/>
  <c r="J456" i="3"/>
  <c r="J457" i="3"/>
  <c r="J458" i="3"/>
  <c r="J459" i="3"/>
  <c r="J460" i="3"/>
  <c r="J461" i="3"/>
  <c r="J462" i="3"/>
  <c r="J463" i="3"/>
  <c r="J464" i="3"/>
  <c r="J466" i="3"/>
  <c r="J467" i="3"/>
  <c r="J468" i="3"/>
  <c r="J469" i="3"/>
  <c r="J470" i="3"/>
  <c r="J471" i="3"/>
  <c r="J472" i="3"/>
  <c r="J473" i="3"/>
  <c r="J474" i="3"/>
  <c r="J475" i="3"/>
  <c r="J476" i="3"/>
  <c r="J477" i="3"/>
  <c r="J478" i="3"/>
  <c r="J479" i="3"/>
  <c r="J480" i="3"/>
  <c r="J481" i="3"/>
  <c r="J482" i="3"/>
  <c r="J483" i="3"/>
  <c r="J484" i="3"/>
  <c r="J485" i="3"/>
  <c r="J486" i="3"/>
  <c r="J487" i="3"/>
  <c r="J488" i="3"/>
  <c r="J489" i="3"/>
  <c r="J490" i="3"/>
  <c r="J491" i="3"/>
  <c r="J492" i="3"/>
  <c r="J493" i="3"/>
  <c r="J494" i="3"/>
  <c r="J495" i="3"/>
  <c r="J496" i="3"/>
  <c r="J497" i="3"/>
  <c r="J498" i="3"/>
  <c r="J499" i="3"/>
  <c r="J500" i="3"/>
  <c r="J501" i="3"/>
  <c r="J502" i="3"/>
  <c r="J503" i="3"/>
  <c r="J504" i="3"/>
  <c r="J505" i="3"/>
  <c r="J506" i="3"/>
  <c r="J507" i="3"/>
  <c r="J508" i="3"/>
  <c r="J509" i="3"/>
  <c r="J510" i="3"/>
  <c r="J511" i="3"/>
  <c r="J512" i="3"/>
  <c r="J513" i="3"/>
  <c r="J514" i="3"/>
  <c r="J515" i="3"/>
  <c r="J516" i="3"/>
  <c r="J517" i="3"/>
  <c r="J518" i="3"/>
  <c r="J519" i="3"/>
  <c r="J520" i="3"/>
  <c r="J521" i="3"/>
  <c r="J522" i="3"/>
  <c r="J523" i="3"/>
  <c r="J524" i="3"/>
  <c r="J525" i="3"/>
  <c r="J526" i="3"/>
  <c r="J527" i="3"/>
  <c r="J528" i="3"/>
  <c r="J529" i="3"/>
  <c r="J530" i="3"/>
  <c r="J531" i="3"/>
  <c r="J532" i="3"/>
  <c r="J533" i="3"/>
  <c r="J534" i="3"/>
  <c r="J535" i="3"/>
  <c r="J536" i="3"/>
  <c r="J537" i="3"/>
  <c r="J538" i="3"/>
  <c r="J539" i="3"/>
  <c r="J540" i="3"/>
  <c r="J541" i="3"/>
  <c r="J542" i="3"/>
  <c r="J543" i="3"/>
  <c r="J544" i="3"/>
  <c r="J545" i="3"/>
  <c r="J546" i="3"/>
  <c r="J547" i="3"/>
  <c r="J548" i="3"/>
  <c r="J549" i="3"/>
  <c r="J550" i="3"/>
  <c r="J551" i="3"/>
  <c r="J552" i="3"/>
  <c r="J553" i="3"/>
  <c r="J554" i="3"/>
  <c r="J556" i="3"/>
  <c r="J557" i="3"/>
  <c r="J558" i="3"/>
  <c r="J559" i="3"/>
  <c r="J560" i="3"/>
  <c r="J16" i="3"/>
  <c r="I561" i="3" l="1"/>
  <c r="J561" i="3"/>
  <c r="K561" i="3" s="1"/>
  <c r="I562" i="3"/>
  <c r="J562" i="3"/>
  <c r="K562" i="3" s="1"/>
  <c r="I563" i="3"/>
  <c r="J563" i="3"/>
  <c r="K563" i="3" s="1"/>
  <c r="I564" i="3"/>
  <c r="J564" i="3"/>
  <c r="K564" i="3" s="1"/>
  <c r="I565" i="3"/>
  <c r="J565" i="3"/>
  <c r="K565" i="3" s="1"/>
  <c r="I566" i="3"/>
  <c r="J566" i="3"/>
  <c r="K566" i="3" s="1"/>
  <c r="I567" i="3"/>
  <c r="J567" i="3"/>
  <c r="K567" i="3" s="1"/>
  <c r="I568" i="3"/>
  <c r="J568" i="3"/>
  <c r="K568" i="3" s="1"/>
  <c r="I569" i="3"/>
  <c r="J569" i="3"/>
  <c r="K569" i="3" s="1"/>
  <c r="I570" i="3"/>
  <c r="J570" i="3"/>
  <c r="K570" i="3" s="1"/>
  <c r="I571" i="3"/>
  <c r="J571" i="3"/>
  <c r="K571" i="3" s="1"/>
  <c r="I572" i="3"/>
  <c r="J572" i="3"/>
  <c r="K572" i="3" s="1"/>
  <c r="I573" i="3"/>
  <c r="J573" i="3"/>
  <c r="K573" i="3" s="1"/>
  <c r="I574" i="3"/>
  <c r="J574" i="3"/>
  <c r="K574" i="3" s="1"/>
  <c r="I575" i="3"/>
  <c r="J575" i="3"/>
  <c r="K575" i="3" s="1"/>
  <c r="I576" i="3"/>
  <c r="J576" i="3"/>
  <c r="K576" i="3" s="1"/>
  <c r="I577" i="3"/>
  <c r="J577" i="3"/>
  <c r="K577" i="3" s="1"/>
  <c r="I578" i="3"/>
  <c r="J578" i="3"/>
  <c r="K578" i="3" s="1"/>
  <c r="I579" i="3"/>
  <c r="J579" i="3"/>
  <c r="K579" i="3" s="1"/>
  <c r="I580" i="3"/>
  <c r="J580" i="3"/>
  <c r="K580" i="3" s="1"/>
  <c r="I581" i="3"/>
  <c r="J581" i="3"/>
  <c r="K581" i="3" s="1"/>
  <c r="I582" i="3"/>
  <c r="J582" i="3"/>
  <c r="K582" i="3" s="1"/>
  <c r="I583" i="3"/>
  <c r="J583" i="3"/>
  <c r="K583" i="3" s="1"/>
  <c r="I584" i="3"/>
  <c r="J584" i="3"/>
  <c r="K584" i="3" s="1"/>
  <c r="I585" i="3"/>
  <c r="J585" i="3"/>
  <c r="K585" i="3" s="1"/>
  <c r="I586" i="3"/>
  <c r="J586" i="3"/>
  <c r="K586" i="3" s="1"/>
  <c r="I587" i="3"/>
  <c r="J587" i="3"/>
  <c r="K587" i="3" s="1"/>
  <c r="I588" i="3"/>
  <c r="J588" i="3"/>
  <c r="K588" i="3" s="1"/>
  <c r="I589" i="3"/>
  <c r="J589" i="3"/>
  <c r="K589" i="3" s="1"/>
  <c r="I590" i="3"/>
  <c r="J590" i="3"/>
  <c r="K590" i="3"/>
  <c r="I591" i="3"/>
  <c r="J591" i="3"/>
  <c r="K591" i="3" s="1"/>
  <c r="I592" i="3"/>
  <c r="J592" i="3"/>
  <c r="K592" i="3" s="1"/>
  <c r="I593" i="3"/>
  <c r="J593" i="3"/>
  <c r="K593" i="3" s="1"/>
  <c r="I594" i="3"/>
  <c r="J594" i="3"/>
  <c r="K594" i="3" s="1"/>
  <c r="I595" i="3"/>
  <c r="J595" i="3"/>
  <c r="K595" i="3" s="1"/>
  <c r="I596" i="3"/>
  <c r="J596" i="3"/>
  <c r="K596" i="3" s="1"/>
  <c r="I597" i="3"/>
  <c r="J597" i="3"/>
  <c r="K597" i="3" s="1"/>
  <c r="I598" i="3"/>
  <c r="J598" i="3"/>
  <c r="K598" i="3" s="1"/>
  <c r="I599" i="3"/>
  <c r="J599" i="3"/>
  <c r="K599" i="3" s="1"/>
  <c r="I600" i="3"/>
  <c r="J600" i="3"/>
  <c r="K600" i="3" s="1"/>
  <c r="I601" i="3"/>
  <c r="J601" i="3"/>
  <c r="K601" i="3" s="1"/>
  <c r="I602" i="3"/>
  <c r="J602" i="3"/>
  <c r="K602" i="3" s="1"/>
  <c r="I603" i="3"/>
  <c r="J603" i="3"/>
  <c r="K603" i="3" s="1"/>
  <c r="I604" i="3"/>
  <c r="J604" i="3"/>
  <c r="K604" i="3" s="1"/>
  <c r="I605" i="3"/>
  <c r="J605" i="3"/>
  <c r="K605" i="3" s="1"/>
  <c r="I606" i="3"/>
  <c r="J606" i="3"/>
  <c r="K606" i="3" s="1"/>
  <c r="I607" i="3"/>
  <c r="J607" i="3"/>
  <c r="K607" i="3" s="1"/>
  <c r="I608" i="3"/>
  <c r="J608" i="3"/>
  <c r="K608" i="3" s="1"/>
  <c r="I609" i="3"/>
  <c r="J609" i="3"/>
  <c r="K609" i="3" s="1"/>
  <c r="I610" i="3"/>
  <c r="J610" i="3"/>
  <c r="K610" i="3" s="1"/>
  <c r="I611" i="3"/>
  <c r="J611" i="3"/>
  <c r="K611" i="3" s="1"/>
  <c r="I612" i="3"/>
  <c r="J612" i="3"/>
  <c r="K612" i="3" s="1"/>
  <c r="I613" i="3"/>
  <c r="J613" i="3"/>
  <c r="K613" i="3" s="1"/>
  <c r="I614" i="3"/>
  <c r="J614" i="3"/>
  <c r="K614" i="3" s="1"/>
  <c r="I615" i="3"/>
  <c r="J615" i="3"/>
  <c r="K615" i="3" s="1"/>
  <c r="I616" i="3"/>
  <c r="J616" i="3"/>
  <c r="K616" i="3" s="1"/>
  <c r="I617" i="3"/>
  <c r="J617" i="3"/>
  <c r="K617" i="3" s="1"/>
  <c r="I618" i="3"/>
  <c r="J618" i="3"/>
  <c r="K618" i="3" s="1"/>
  <c r="I619" i="3"/>
  <c r="J619" i="3"/>
  <c r="K619" i="3" s="1"/>
  <c r="I620" i="3"/>
  <c r="J620" i="3"/>
  <c r="K620" i="3" s="1"/>
  <c r="I621" i="3"/>
  <c r="J621" i="3"/>
  <c r="K621" i="3" s="1"/>
  <c r="I622" i="3"/>
  <c r="J622" i="3"/>
  <c r="K622" i="3" s="1"/>
  <c r="I623" i="3"/>
  <c r="J623" i="3"/>
  <c r="K623" i="3" s="1"/>
  <c r="I624" i="3"/>
  <c r="J624" i="3"/>
  <c r="K624" i="3" s="1"/>
  <c r="I625" i="3"/>
  <c r="J625" i="3"/>
  <c r="K625" i="3" s="1"/>
  <c r="I626" i="3"/>
  <c r="J626" i="3"/>
  <c r="K626" i="3" s="1"/>
  <c r="I627" i="3"/>
  <c r="J627" i="3"/>
  <c r="K627" i="3" s="1"/>
  <c r="I628" i="3"/>
  <c r="J628" i="3"/>
  <c r="K628" i="3" s="1"/>
  <c r="I629" i="3"/>
  <c r="J629" i="3"/>
  <c r="K629" i="3" s="1"/>
  <c r="I630" i="3"/>
  <c r="J630" i="3"/>
  <c r="K630" i="3" s="1"/>
  <c r="I631" i="3"/>
  <c r="J631" i="3"/>
  <c r="K631" i="3" s="1"/>
  <c r="I632" i="3"/>
  <c r="J632" i="3"/>
  <c r="K632" i="3" s="1"/>
  <c r="I633" i="3"/>
  <c r="J633" i="3"/>
  <c r="K633" i="3" s="1"/>
  <c r="I634" i="3"/>
  <c r="J634" i="3"/>
  <c r="K634" i="3" s="1"/>
  <c r="I635" i="3"/>
  <c r="J635" i="3"/>
  <c r="K635" i="3" s="1"/>
  <c r="I636" i="3"/>
  <c r="J636" i="3"/>
  <c r="K636" i="3" s="1"/>
  <c r="I637" i="3"/>
  <c r="J637" i="3"/>
  <c r="K637" i="3" s="1"/>
  <c r="I638" i="3"/>
  <c r="J638" i="3"/>
  <c r="K638" i="3" s="1"/>
  <c r="I639" i="3"/>
  <c r="J639" i="3"/>
  <c r="K639" i="3" s="1"/>
  <c r="I640" i="3"/>
  <c r="J640" i="3"/>
  <c r="K640" i="3" s="1"/>
  <c r="I641" i="3"/>
  <c r="J641" i="3"/>
  <c r="K641" i="3" s="1"/>
  <c r="I642" i="3"/>
  <c r="J642" i="3"/>
  <c r="K642" i="3" s="1"/>
  <c r="I643" i="3"/>
  <c r="J643" i="3"/>
  <c r="K643" i="3" s="1"/>
  <c r="I644" i="3"/>
  <c r="J644" i="3"/>
  <c r="K644" i="3"/>
  <c r="I471" i="3"/>
  <c r="K471" i="3"/>
  <c r="I472" i="3"/>
  <c r="K472" i="3"/>
  <c r="I473" i="3"/>
  <c r="K473" i="3"/>
  <c r="I474" i="3"/>
  <c r="K474" i="3"/>
  <c r="I475" i="3"/>
  <c r="K475" i="3"/>
  <c r="I476" i="3"/>
  <c r="K476" i="3"/>
  <c r="I477" i="3"/>
  <c r="K477" i="3"/>
  <c r="I478" i="3"/>
  <c r="K478" i="3"/>
  <c r="I479" i="3"/>
  <c r="K479" i="3"/>
  <c r="I480" i="3"/>
  <c r="K480" i="3"/>
  <c r="I481" i="3"/>
  <c r="K481" i="3"/>
  <c r="I482" i="3"/>
  <c r="K482" i="3"/>
  <c r="I483" i="3"/>
  <c r="K483" i="3"/>
  <c r="I484" i="3"/>
  <c r="K484" i="3"/>
  <c r="I485" i="3"/>
  <c r="K485" i="3"/>
  <c r="I486" i="3"/>
  <c r="K486" i="3"/>
  <c r="I487" i="3"/>
  <c r="K487" i="3"/>
  <c r="I488" i="3"/>
  <c r="K488" i="3"/>
  <c r="I489" i="3"/>
  <c r="K489" i="3"/>
  <c r="I490" i="3"/>
  <c r="K490" i="3"/>
  <c r="I491" i="3"/>
  <c r="K491" i="3"/>
  <c r="I492" i="3"/>
  <c r="K492" i="3"/>
  <c r="I493" i="3"/>
  <c r="K493" i="3"/>
  <c r="I494" i="3"/>
  <c r="K494" i="3"/>
  <c r="I495" i="3"/>
  <c r="K495" i="3"/>
  <c r="I496" i="3"/>
  <c r="K496" i="3"/>
  <c r="I497" i="3"/>
  <c r="K497" i="3"/>
  <c r="I498" i="3"/>
  <c r="K498" i="3"/>
  <c r="I499" i="3"/>
  <c r="K499" i="3"/>
  <c r="I500" i="3"/>
  <c r="K500" i="3"/>
  <c r="I501" i="3"/>
  <c r="K501" i="3"/>
  <c r="I502" i="3"/>
  <c r="K502" i="3"/>
  <c r="I503" i="3"/>
  <c r="K503" i="3"/>
  <c r="I504" i="3"/>
  <c r="K504" i="3"/>
  <c r="I505" i="3"/>
  <c r="K505" i="3"/>
  <c r="I506" i="3"/>
  <c r="K506" i="3"/>
  <c r="I507" i="3"/>
  <c r="K507" i="3"/>
  <c r="I508" i="3"/>
  <c r="K508" i="3"/>
  <c r="I509" i="3"/>
  <c r="K509" i="3"/>
  <c r="I510" i="3"/>
  <c r="K510" i="3"/>
  <c r="I511" i="3"/>
  <c r="K511" i="3"/>
  <c r="I512" i="3"/>
  <c r="K512" i="3"/>
  <c r="I513" i="3"/>
  <c r="K513" i="3"/>
  <c r="I514" i="3"/>
  <c r="K514" i="3"/>
  <c r="I515" i="3"/>
  <c r="K515" i="3"/>
  <c r="I516" i="3"/>
  <c r="K516" i="3"/>
  <c r="I517" i="3"/>
  <c r="K517" i="3"/>
  <c r="I518" i="3"/>
  <c r="K518" i="3"/>
  <c r="I519" i="3"/>
  <c r="K519" i="3"/>
  <c r="I520" i="3"/>
  <c r="K520" i="3"/>
  <c r="I521" i="3"/>
  <c r="K521" i="3"/>
  <c r="I522" i="3"/>
  <c r="K522" i="3"/>
  <c r="I523" i="3"/>
  <c r="K523" i="3"/>
  <c r="I524" i="3"/>
  <c r="K524" i="3"/>
  <c r="I525" i="3"/>
  <c r="K525" i="3"/>
  <c r="I526" i="3"/>
  <c r="K526" i="3"/>
  <c r="I527" i="3"/>
  <c r="K527" i="3"/>
  <c r="I528" i="3"/>
  <c r="K528" i="3"/>
  <c r="I529" i="3"/>
  <c r="K529" i="3"/>
  <c r="I530" i="3"/>
  <c r="K530" i="3"/>
  <c r="I531" i="3"/>
  <c r="K531" i="3"/>
  <c r="I532" i="3"/>
  <c r="K532" i="3"/>
  <c r="I533" i="3"/>
  <c r="K533" i="3"/>
  <c r="I534" i="3"/>
  <c r="K534" i="3"/>
  <c r="I535" i="3"/>
  <c r="K535" i="3"/>
  <c r="I536" i="3"/>
  <c r="K536" i="3"/>
  <c r="I537" i="3"/>
  <c r="K537" i="3"/>
  <c r="I538" i="3"/>
  <c r="K538" i="3"/>
  <c r="I539" i="3"/>
  <c r="K539" i="3"/>
  <c r="I540" i="3"/>
  <c r="K540" i="3"/>
  <c r="I541" i="3"/>
  <c r="K541" i="3"/>
  <c r="I542" i="3"/>
  <c r="K542" i="3"/>
  <c r="I543" i="3"/>
  <c r="K543" i="3"/>
  <c r="I544" i="3"/>
  <c r="K544" i="3"/>
  <c r="I545" i="3"/>
  <c r="K545" i="3"/>
  <c r="I546" i="3"/>
  <c r="K546" i="3"/>
  <c r="I547" i="3"/>
  <c r="K547" i="3"/>
  <c r="I548" i="3"/>
  <c r="K548" i="3"/>
  <c r="I549" i="3"/>
  <c r="K549" i="3"/>
  <c r="I550" i="3"/>
  <c r="K550" i="3"/>
  <c r="I551" i="3"/>
  <c r="K551" i="3"/>
  <c r="I552" i="3"/>
  <c r="K552" i="3"/>
  <c r="I553" i="3"/>
  <c r="K553" i="3"/>
  <c r="I554" i="3"/>
  <c r="K554" i="3"/>
  <c r="I381" i="3"/>
  <c r="K381" i="3"/>
  <c r="I382" i="3"/>
  <c r="K382" i="3"/>
  <c r="I383" i="3"/>
  <c r="K383" i="3"/>
  <c r="I384" i="3"/>
  <c r="K384" i="3"/>
  <c r="I385" i="3"/>
  <c r="K385" i="3"/>
  <c r="I386" i="3"/>
  <c r="K386" i="3"/>
  <c r="I387" i="3"/>
  <c r="K387" i="3"/>
  <c r="I388" i="3"/>
  <c r="K388" i="3"/>
  <c r="I389" i="3"/>
  <c r="K389" i="3"/>
  <c r="I390" i="3"/>
  <c r="K390" i="3"/>
  <c r="I391" i="3"/>
  <c r="K391" i="3"/>
  <c r="I392" i="3"/>
  <c r="K392" i="3"/>
  <c r="I393" i="3"/>
  <c r="K393" i="3"/>
  <c r="I394" i="3"/>
  <c r="K394" i="3"/>
  <c r="I395" i="3"/>
  <c r="K395" i="3"/>
  <c r="I396" i="3"/>
  <c r="K396" i="3"/>
  <c r="I397" i="3"/>
  <c r="K397" i="3"/>
  <c r="I398" i="3"/>
  <c r="K398" i="3"/>
  <c r="I399" i="3"/>
  <c r="K399" i="3"/>
  <c r="I400" i="3"/>
  <c r="K400" i="3"/>
  <c r="I401" i="3"/>
  <c r="K401" i="3"/>
  <c r="I402" i="3"/>
  <c r="K402" i="3"/>
  <c r="I403" i="3"/>
  <c r="K403" i="3"/>
  <c r="I404" i="3"/>
  <c r="K404" i="3"/>
  <c r="I405" i="3"/>
  <c r="K405" i="3"/>
  <c r="I406" i="3"/>
  <c r="K406" i="3"/>
  <c r="I407" i="3"/>
  <c r="K407" i="3"/>
  <c r="I408" i="3"/>
  <c r="K408" i="3"/>
  <c r="I409" i="3"/>
  <c r="K409" i="3"/>
  <c r="I410" i="3"/>
  <c r="K410" i="3"/>
  <c r="I411" i="3"/>
  <c r="K411" i="3"/>
  <c r="I412" i="3"/>
  <c r="K412" i="3"/>
  <c r="I413" i="3"/>
  <c r="K413" i="3"/>
  <c r="I414" i="3"/>
  <c r="K414" i="3"/>
  <c r="I415" i="3"/>
  <c r="K415" i="3"/>
  <c r="I416" i="3"/>
  <c r="K416" i="3"/>
  <c r="I417" i="3"/>
  <c r="K417" i="3"/>
  <c r="I418" i="3"/>
  <c r="K418" i="3"/>
  <c r="I419" i="3"/>
  <c r="K419" i="3"/>
  <c r="I420" i="3"/>
  <c r="K420" i="3"/>
  <c r="I421" i="3"/>
  <c r="K421" i="3"/>
  <c r="I422" i="3"/>
  <c r="K422" i="3"/>
  <c r="I423" i="3"/>
  <c r="K423" i="3"/>
  <c r="I424" i="3"/>
  <c r="K424" i="3"/>
  <c r="I425" i="3"/>
  <c r="K425" i="3"/>
  <c r="I426" i="3"/>
  <c r="K426" i="3"/>
  <c r="I427" i="3"/>
  <c r="K427" i="3"/>
  <c r="I428" i="3"/>
  <c r="K428" i="3"/>
  <c r="I429" i="3"/>
  <c r="K429" i="3"/>
  <c r="I430" i="3"/>
  <c r="K430" i="3"/>
  <c r="I431" i="3"/>
  <c r="K431" i="3"/>
  <c r="I432" i="3"/>
  <c r="K432" i="3"/>
  <c r="I433" i="3"/>
  <c r="K433" i="3"/>
  <c r="I434" i="3"/>
  <c r="K434" i="3"/>
  <c r="I435" i="3"/>
  <c r="K435" i="3"/>
  <c r="I436" i="3"/>
  <c r="K436" i="3"/>
  <c r="I437" i="3"/>
  <c r="K437" i="3"/>
  <c r="I438" i="3"/>
  <c r="K438" i="3"/>
  <c r="I439" i="3"/>
  <c r="K439" i="3"/>
  <c r="I440" i="3"/>
  <c r="K440" i="3"/>
  <c r="I441" i="3"/>
  <c r="K441" i="3"/>
  <c r="I442" i="3"/>
  <c r="K442" i="3"/>
  <c r="I443" i="3"/>
  <c r="K443" i="3"/>
  <c r="I444" i="3"/>
  <c r="K444" i="3"/>
  <c r="I445" i="3"/>
  <c r="K445" i="3"/>
  <c r="I446" i="3"/>
  <c r="K446" i="3"/>
  <c r="I447" i="3"/>
  <c r="K447" i="3"/>
  <c r="I448" i="3"/>
  <c r="K448" i="3"/>
  <c r="I449" i="3"/>
  <c r="K449" i="3"/>
  <c r="I450" i="3"/>
  <c r="K450" i="3"/>
  <c r="I451" i="3"/>
  <c r="K451" i="3"/>
  <c r="I452" i="3"/>
  <c r="K452" i="3"/>
  <c r="I453" i="3"/>
  <c r="K453" i="3"/>
  <c r="I454" i="3"/>
  <c r="K454" i="3"/>
  <c r="I455" i="3"/>
  <c r="K455" i="3"/>
  <c r="I456" i="3"/>
  <c r="K456" i="3"/>
  <c r="I457" i="3"/>
  <c r="K457" i="3"/>
  <c r="I458" i="3"/>
  <c r="K458" i="3"/>
  <c r="I459" i="3"/>
  <c r="K459" i="3"/>
  <c r="I460" i="3"/>
  <c r="K460" i="3"/>
  <c r="I461" i="3"/>
  <c r="K461" i="3"/>
  <c r="I462" i="3"/>
  <c r="K462" i="3"/>
  <c r="I463" i="3"/>
  <c r="K463" i="3"/>
  <c r="I464" i="3"/>
  <c r="K464" i="3"/>
  <c r="I291" i="3"/>
  <c r="K291" i="3"/>
  <c r="I292" i="3"/>
  <c r="K292" i="3"/>
  <c r="I293" i="3"/>
  <c r="K293" i="3"/>
  <c r="I294" i="3"/>
  <c r="K294" i="3"/>
  <c r="I295" i="3"/>
  <c r="K295" i="3"/>
  <c r="I296" i="3"/>
  <c r="K296" i="3"/>
  <c r="I297" i="3"/>
  <c r="K297" i="3"/>
  <c r="I298" i="3"/>
  <c r="K298" i="3"/>
  <c r="I299" i="3"/>
  <c r="K299" i="3"/>
  <c r="I300" i="3"/>
  <c r="K300" i="3"/>
  <c r="I301" i="3"/>
  <c r="K301" i="3"/>
  <c r="I302" i="3"/>
  <c r="K302" i="3"/>
  <c r="I303" i="3"/>
  <c r="K303" i="3"/>
  <c r="I304" i="3"/>
  <c r="K304" i="3"/>
  <c r="I305" i="3"/>
  <c r="K305" i="3"/>
  <c r="I306" i="3"/>
  <c r="K306" i="3"/>
  <c r="I307" i="3"/>
  <c r="K307" i="3"/>
  <c r="I308" i="3"/>
  <c r="K308" i="3"/>
  <c r="I309" i="3"/>
  <c r="K309" i="3"/>
  <c r="I310" i="3"/>
  <c r="K310" i="3"/>
  <c r="I311" i="3"/>
  <c r="K311" i="3"/>
  <c r="I312" i="3"/>
  <c r="K312" i="3"/>
  <c r="I313" i="3"/>
  <c r="K313" i="3"/>
  <c r="I314" i="3"/>
  <c r="K314" i="3"/>
  <c r="I315" i="3"/>
  <c r="K315" i="3"/>
  <c r="I316" i="3"/>
  <c r="K316" i="3"/>
  <c r="I317" i="3"/>
  <c r="K317" i="3"/>
  <c r="I318" i="3"/>
  <c r="K318" i="3"/>
  <c r="I319" i="3"/>
  <c r="K319" i="3"/>
  <c r="I320" i="3"/>
  <c r="K320" i="3"/>
  <c r="I321" i="3"/>
  <c r="K321" i="3"/>
  <c r="I322" i="3"/>
  <c r="K322" i="3"/>
  <c r="I323" i="3"/>
  <c r="K323" i="3"/>
  <c r="I324" i="3"/>
  <c r="K324" i="3"/>
  <c r="I325" i="3"/>
  <c r="K325" i="3"/>
  <c r="I326" i="3"/>
  <c r="K326" i="3"/>
  <c r="I327" i="3"/>
  <c r="K327" i="3"/>
  <c r="I328" i="3"/>
  <c r="K328" i="3"/>
  <c r="I329" i="3"/>
  <c r="K329" i="3"/>
  <c r="I330" i="3"/>
  <c r="K330" i="3"/>
  <c r="I331" i="3"/>
  <c r="K331" i="3"/>
  <c r="I332" i="3"/>
  <c r="K332" i="3"/>
  <c r="I333" i="3"/>
  <c r="K333" i="3"/>
  <c r="I334" i="3"/>
  <c r="K334" i="3"/>
  <c r="I335" i="3"/>
  <c r="K335" i="3"/>
  <c r="I336" i="3"/>
  <c r="K336" i="3"/>
  <c r="I337" i="3"/>
  <c r="K337" i="3"/>
  <c r="I338" i="3"/>
  <c r="K338" i="3"/>
  <c r="I339" i="3"/>
  <c r="K339" i="3"/>
  <c r="I340" i="3"/>
  <c r="K340" i="3"/>
  <c r="I341" i="3"/>
  <c r="K341" i="3"/>
  <c r="I342" i="3"/>
  <c r="K342" i="3"/>
  <c r="I343" i="3"/>
  <c r="K343" i="3"/>
  <c r="I344" i="3"/>
  <c r="K344" i="3"/>
  <c r="I345" i="3"/>
  <c r="K345" i="3"/>
  <c r="I346" i="3"/>
  <c r="K346" i="3"/>
  <c r="I347" i="3"/>
  <c r="K347" i="3"/>
  <c r="I348" i="3"/>
  <c r="K348" i="3"/>
  <c r="I349" i="3"/>
  <c r="K349" i="3"/>
  <c r="I350" i="3"/>
  <c r="K350" i="3"/>
  <c r="I351" i="3"/>
  <c r="K351" i="3"/>
  <c r="I352" i="3"/>
  <c r="K352" i="3"/>
  <c r="I353" i="3"/>
  <c r="K353" i="3"/>
  <c r="I354" i="3"/>
  <c r="K354" i="3"/>
  <c r="I355" i="3"/>
  <c r="K355" i="3"/>
  <c r="I356" i="3"/>
  <c r="K356" i="3"/>
  <c r="I357" i="3"/>
  <c r="K357" i="3"/>
  <c r="I358" i="3"/>
  <c r="K358" i="3"/>
  <c r="I359" i="3"/>
  <c r="K359" i="3"/>
  <c r="I360" i="3"/>
  <c r="K360" i="3"/>
  <c r="I361" i="3"/>
  <c r="K361" i="3"/>
  <c r="I362" i="3"/>
  <c r="K362" i="3"/>
  <c r="I363" i="3"/>
  <c r="K363" i="3"/>
  <c r="I364" i="3"/>
  <c r="K364" i="3"/>
  <c r="I365" i="3"/>
  <c r="K365" i="3"/>
  <c r="I366" i="3"/>
  <c r="K366" i="3"/>
  <c r="I367" i="3"/>
  <c r="K367" i="3"/>
  <c r="I368" i="3"/>
  <c r="K368" i="3"/>
  <c r="I369" i="3"/>
  <c r="K369" i="3"/>
  <c r="I370" i="3"/>
  <c r="K370" i="3"/>
  <c r="I371" i="3"/>
  <c r="K371" i="3"/>
  <c r="I372" i="3"/>
  <c r="K372" i="3"/>
  <c r="I373" i="3"/>
  <c r="K373" i="3"/>
  <c r="I374" i="3"/>
  <c r="K374" i="3"/>
  <c r="I201" i="3"/>
  <c r="K201" i="3"/>
  <c r="I202" i="3"/>
  <c r="K202" i="3"/>
  <c r="I203" i="3"/>
  <c r="K203" i="3"/>
  <c r="I204" i="3"/>
  <c r="K204" i="3"/>
  <c r="I205" i="3"/>
  <c r="K205" i="3"/>
  <c r="I206" i="3"/>
  <c r="K206" i="3"/>
  <c r="I207" i="3"/>
  <c r="K207" i="3"/>
  <c r="I208" i="3"/>
  <c r="K208" i="3"/>
  <c r="I209" i="3"/>
  <c r="K209" i="3"/>
  <c r="I210" i="3"/>
  <c r="K210" i="3"/>
  <c r="I211" i="3"/>
  <c r="K211" i="3"/>
  <c r="I212" i="3"/>
  <c r="K212" i="3"/>
  <c r="I213" i="3"/>
  <c r="K213" i="3"/>
  <c r="I214" i="3"/>
  <c r="K214" i="3"/>
  <c r="I215" i="3"/>
  <c r="K215" i="3"/>
  <c r="I216" i="3"/>
  <c r="K216" i="3"/>
  <c r="I217" i="3"/>
  <c r="K217" i="3"/>
  <c r="I218" i="3"/>
  <c r="K218" i="3"/>
  <c r="I219" i="3"/>
  <c r="K219" i="3"/>
  <c r="I220" i="3"/>
  <c r="K220" i="3"/>
  <c r="I221" i="3"/>
  <c r="K221" i="3"/>
  <c r="I222" i="3"/>
  <c r="K222" i="3"/>
  <c r="I223" i="3"/>
  <c r="K223" i="3"/>
  <c r="I224" i="3"/>
  <c r="K224" i="3"/>
  <c r="I225" i="3"/>
  <c r="K225" i="3"/>
  <c r="I226" i="3"/>
  <c r="K226" i="3"/>
  <c r="I227" i="3"/>
  <c r="K227" i="3"/>
  <c r="I228" i="3"/>
  <c r="K228" i="3"/>
  <c r="I229" i="3"/>
  <c r="K229" i="3"/>
  <c r="I230" i="3"/>
  <c r="K230" i="3"/>
  <c r="I231" i="3"/>
  <c r="K231" i="3"/>
  <c r="I232" i="3"/>
  <c r="K232" i="3"/>
  <c r="I233" i="3"/>
  <c r="K233" i="3"/>
  <c r="I234" i="3"/>
  <c r="K234" i="3"/>
  <c r="I235" i="3"/>
  <c r="K235" i="3"/>
  <c r="I236" i="3"/>
  <c r="K236" i="3"/>
  <c r="I237" i="3"/>
  <c r="K237" i="3"/>
  <c r="I238" i="3"/>
  <c r="K238" i="3"/>
  <c r="I239" i="3"/>
  <c r="K239" i="3"/>
  <c r="I240" i="3"/>
  <c r="K240" i="3"/>
  <c r="I241" i="3"/>
  <c r="K241" i="3"/>
  <c r="I242" i="3"/>
  <c r="K242" i="3"/>
  <c r="I243" i="3"/>
  <c r="K243" i="3"/>
  <c r="I244" i="3"/>
  <c r="K244" i="3"/>
  <c r="I245" i="3"/>
  <c r="K245" i="3"/>
  <c r="I246" i="3"/>
  <c r="K246" i="3"/>
  <c r="I247" i="3"/>
  <c r="K247" i="3"/>
  <c r="I248" i="3"/>
  <c r="K248" i="3"/>
  <c r="I249" i="3"/>
  <c r="K249" i="3"/>
  <c r="I250" i="3"/>
  <c r="K250" i="3"/>
  <c r="I251" i="3"/>
  <c r="K251" i="3"/>
  <c r="I252" i="3"/>
  <c r="K252" i="3"/>
  <c r="I253" i="3"/>
  <c r="K253" i="3"/>
  <c r="I254" i="3"/>
  <c r="K254" i="3"/>
  <c r="I255" i="3"/>
  <c r="K255" i="3"/>
  <c r="I256" i="3"/>
  <c r="K256" i="3"/>
  <c r="I257" i="3"/>
  <c r="K257" i="3"/>
  <c r="I258" i="3"/>
  <c r="K258" i="3"/>
  <c r="I259" i="3"/>
  <c r="K259" i="3"/>
  <c r="I260" i="3"/>
  <c r="K260" i="3"/>
  <c r="I261" i="3"/>
  <c r="K261" i="3"/>
  <c r="I262" i="3"/>
  <c r="K262" i="3"/>
  <c r="I263" i="3"/>
  <c r="K263" i="3"/>
  <c r="I264" i="3"/>
  <c r="K264" i="3"/>
  <c r="I265" i="3"/>
  <c r="K265" i="3"/>
  <c r="I266" i="3"/>
  <c r="K266" i="3"/>
  <c r="I267" i="3"/>
  <c r="K267" i="3"/>
  <c r="I268" i="3"/>
  <c r="K268" i="3"/>
  <c r="I269" i="3"/>
  <c r="K269" i="3"/>
  <c r="I270" i="3"/>
  <c r="K270" i="3"/>
  <c r="I271" i="3"/>
  <c r="K271" i="3"/>
  <c r="I272" i="3"/>
  <c r="K272" i="3"/>
  <c r="I273" i="3"/>
  <c r="K273" i="3"/>
  <c r="I274" i="3"/>
  <c r="K274" i="3"/>
  <c r="I275" i="3"/>
  <c r="K275" i="3"/>
  <c r="I276" i="3"/>
  <c r="K276" i="3"/>
  <c r="I277" i="3"/>
  <c r="K277" i="3"/>
  <c r="I278" i="3"/>
  <c r="K278" i="3"/>
  <c r="I279" i="3"/>
  <c r="K279" i="3"/>
  <c r="I280" i="3"/>
  <c r="K280" i="3"/>
  <c r="I281" i="3"/>
  <c r="K281" i="3"/>
  <c r="I282" i="3"/>
  <c r="K282" i="3"/>
  <c r="I283" i="3"/>
  <c r="K283" i="3"/>
  <c r="I284" i="3"/>
  <c r="K284" i="3"/>
  <c r="I111" i="3"/>
  <c r="K111" i="3"/>
  <c r="I112" i="3"/>
  <c r="K112" i="3"/>
  <c r="I113" i="3"/>
  <c r="K113" i="3"/>
  <c r="I114" i="3"/>
  <c r="K114" i="3"/>
  <c r="I115" i="3"/>
  <c r="K115" i="3"/>
  <c r="I116" i="3"/>
  <c r="K116" i="3"/>
  <c r="I117" i="3"/>
  <c r="K117" i="3"/>
  <c r="I118" i="3"/>
  <c r="K118" i="3"/>
  <c r="I119" i="3"/>
  <c r="K119" i="3"/>
  <c r="I120" i="3"/>
  <c r="K120" i="3"/>
  <c r="I121" i="3"/>
  <c r="K121" i="3"/>
  <c r="I122" i="3"/>
  <c r="K122" i="3"/>
  <c r="I123" i="3"/>
  <c r="K123" i="3"/>
  <c r="I124" i="3"/>
  <c r="K124" i="3"/>
  <c r="I125" i="3"/>
  <c r="K125" i="3"/>
  <c r="I126" i="3"/>
  <c r="K126" i="3"/>
  <c r="I127" i="3"/>
  <c r="K127" i="3"/>
  <c r="I128" i="3"/>
  <c r="K128" i="3"/>
  <c r="I129" i="3"/>
  <c r="K129" i="3"/>
  <c r="I130" i="3"/>
  <c r="K130" i="3"/>
  <c r="I131" i="3"/>
  <c r="K131" i="3"/>
  <c r="I132" i="3"/>
  <c r="K132" i="3"/>
  <c r="I133" i="3"/>
  <c r="K133" i="3"/>
  <c r="I134" i="3"/>
  <c r="K134" i="3"/>
  <c r="I135" i="3"/>
  <c r="K135" i="3"/>
  <c r="I136" i="3"/>
  <c r="K136" i="3"/>
  <c r="I137" i="3"/>
  <c r="K137" i="3"/>
  <c r="I138" i="3"/>
  <c r="K138" i="3"/>
  <c r="I139" i="3"/>
  <c r="K139" i="3"/>
  <c r="I140" i="3"/>
  <c r="K140" i="3"/>
  <c r="I141" i="3"/>
  <c r="K141" i="3"/>
  <c r="I142" i="3"/>
  <c r="K142" i="3"/>
  <c r="I143" i="3"/>
  <c r="K143" i="3"/>
  <c r="I144" i="3"/>
  <c r="K144" i="3"/>
  <c r="I145" i="3"/>
  <c r="K145" i="3"/>
  <c r="I146" i="3"/>
  <c r="K146" i="3"/>
  <c r="I147" i="3"/>
  <c r="K147" i="3"/>
  <c r="I148" i="3"/>
  <c r="K148" i="3"/>
  <c r="I149" i="3"/>
  <c r="K149" i="3"/>
  <c r="I150" i="3"/>
  <c r="K150" i="3"/>
  <c r="I151" i="3"/>
  <c r="K151" i="3"/>
  <c r="I152" i="3"/>
  <c r="K152" i="3"/>
  <c r="I153" i="3"/>
  <c r="K153" i="3"/>
  <c r="I154" i="3"/>
  <c r="K154" i="3"/>
  <c r="I155" i="3"/>
  <c r="K155" i="3"/>
  <c r="I156" i="3"/>
  <c r="K156" i="3"/>
  <c r="I157" i="3"/>
  <c r="K157" i="3"/>
  <c r="I158" i="3"/>
  <c r="K158" i="3"/>
  <c r="I159" i="3"/>
  <c r="K159" i="3"/>
  <c r="I160" i="3"/>
  <c r="K160" i="3"/>
  <c r="I161" i="3"/>
  <c r="K161" i="3"/>
  <c r="I162" i="3"/>
  <c r="K162" i="3"/>
  <c r="I163" i="3"/>
  <c r="K163" i="3"/>
  <c r="I164" i="3"/>
  <c r="K164" i="3"/>
  <c r="I165" i="3"/>
  <c r="K165" i="3"/>
  <c r="I166" i="3"/>
  <c r="K166" i="3"/>
  <c r="I167" i="3"/>
  <c r="K167" i="3"/>
  <c r="I168" i="3"/>
  <c r="K168" i="3"/>
  <c r="I169" i="3"/>
  <c r="K169" i="3"/>
  <c r="I170" i="3"/>
  <c r="K170" i="3"/>
  <c r="I171" i="3"/>
  <c r="K171" i="3"/>
  <c r="I172" i="3"/>
  <c r="K172" i="3"/>
  <c r="I173" i="3"/>
  <c r="K173" i="3"/>
  <c r="I174" i="3"/>
  <c r="K174" i="3"/>
  <c r="I175" i="3"/>
  <c r="K175" i="3"/>
  <c r="I176" i="3"/>
  <c r="K176" i="3"/>
  <c r="I177" i="3"/>
  <c r="K177" i="3"/>
  <c r="I178" i="3"/>
  <c r="K178" i="3"/>
  <c r="I179" i="3"/>
  <c r="K179" i="3"/>
  <c r="I180" i="3"/>
  <c r="K180" i="3"/>
  <c r="I181" i="3"/>
  <c r="K181" i="3"/>
  <c r="I182" i="3"/>
  <c r="K182" i="3"/>
  <c r="I183" i="3"/>
  <c r="K183" i="3"/>
  <c r="I184" i="3"/>
  <c r="K184" i="3"/>
  <c r="I185" i="3"/>
  <c r="K185" i="3"/>
  <c r="I186" i="3"/>
  <c r="K186" i="3"/>
  <c r="I187" i="3"/>
  <c r="K187" i="3"/>
  <c r="I188" i="3"/>
  <c r="K188" i="3"/>
  <c r="I189" i="3"/>
  <c r="K189" i="3"/>
  <c r="I190" i="3"/>
  <c r="K190" i="3"/>
  <c r="I191" i="3"/>
  <c r="K191" i="3"/>
  <c r="I192" i="3"/>
  <c r="K192" i="3"/>
  <c r="I193" i="3"/>
  <c r="K193" i="3"/>
  <c r="I194" i="3"/>
  <c r="K194" i="3"/>
  <c r="I21" i="3"/>
  <c r="K21" i="3"/>
  <c r="I22" i="3"/>
  <c r="K22" i="3"/>
  <c r="I23" i="3"/>
  <c r="K23" i="3"/>
  <c r="I24" i="3"/>
  <c r="K24" i="3"/>
  <c r="I25" i="3"/>
  <c r="K25" i="3"/>
  <c r="I26" i="3"/>
  <c r="K26" i="3"/>
  <c r="I27" i="3"/>
  <c r="K27" i="3"/>
  <c r="I28" i="3"/>
  <c r="K28" i="3"/>
  <c r="I29" i="3"/>
  <c r="K29" i="3"/>
  <c r="I30" i="3"/>
  <c r="K30" i="3"/>
  <c r="I31" i="3"/>
  <c r="K31" i="3"/>
  <c r="I32" i="3"/>
  <c r="K32" i="3"/>
  <c r="I33" i="3"/>
  <c r="K33" i="3"/>
  <c r="I34" i="3"/>
  <c r="K34" i="3"/>
  <c r="I35" i="3"/>
  <c r="K35" i="3"/>
  <c r="I36" i="3"/>
  <c r="K36" i="3"/>
  <c r="I37" i="3"/>
  <c r="K37" i="3"/>
  <c r="I38" i="3"/>
  <c r="K38" i="3"/>
  <c r="I39" i="3"/>
  <c r="K39" i="3"/>
  <c r="I40" i="3"/>
  <c r="K40" i="3"/>
  <c r="I41" i="3"/>
  <c r="K41" i="3"/>
  <c r="I42" i="3"/>
  <c r="K42" i="3"/>
  <c r="I43" i="3"/>
  <c r="K43" i="3"/>
  <c r="I44" i="3"/>
  <c r="K44" i="3"/>
  <c r="I45" i="3"/>
  <c r="K45" i="3"/>
  <c r="I46" i="3"/>
  <c r="K46" i="3"/>
  <c r="I47" i="3"/>
  <c r="K47" i="3"/>
  <c r="I48" i="3"/>
  <c r="K48" i="3"/>
  <c r="I49" i="3"/>
  <c r="K49" i="3"/>
  <c r="I50" i="3"/>
  <c r="K50" i="3"/>
  <c r="I51" i="3"/>
  <c r="K51" i="3"/>
  <c r="I52" i="3"/>
  <c r="K52" i="3"/>
  <c r="I53" i="3"/>
  <c r="K53" i="3"/>
  <c r="I54" i="3"/>
  <c r="K54" i="3"/>
  <c r="I55" i="3"/>
  <c r="K55" i="3"/>
  <c r="I56" i="3"/>
  <c r="K56" i="3"/>
  <c r="I57" i="3"/>
  <c r="K57" i="3"/>
  <c r="I58" i="3"/>
  <c r="K58" i="3"/>
  <c r="I59" i="3"/>
  <c r="K59" i="3"/>
  <c r="I60" i="3"/>
  <c r="K60" i="3"/>
  <c r="I61" i="3"/>
  <c r="K61" i="3"/>
  <c r="I62" i="3"/>
  <c r="K62" i="3"/>
  <c r="I63" i="3"/>
  <c r="K63" i="3"/>
  <c r="I64" i="3"/>
  <c r="K64" i="3"/>
  <c r="I65" i="3"/>
  <c r="K65" i="3"/>
  <c r="I66" i="3"/>
  <c r="K66" i="3"/>
  <c r="I67" i="3"/>
  <c r="K67" i="3"/>
  <c r="I68" i="3"/>
  <c r="K68" i="3"/>
  <c r="I69" i="3"/>
  <c r="K69" i="3"/>
  <c r="I70" i="3"/>
  <c r="K70" i="3"/>
  <c r="I71" i="3"/>
  <c r="K71" i="3"/>
  <c r="I72" i="3"/>
  <c r="K72" i="3"/>
  <c r="I73" i="3"/>
  <c r="K73" i="3"/>
  <c r="I74" i="3"/>
  <c r="K74" i="3"/>
  <c r="I75" i="3"/>
  <c r="K75" i="3"/>
  <c r="I76" i="3"/>
  <c r="K76" i="3"/>
  <c r="I77" i="3"/>
  <c r="K77" i="3"/>
  <c r="I78" i="3"/>
  <c r="K78" i="3"/>
  <c r="I79" i="3"/>
  <c r="K79" i="3"/>
  <c r="I80" i="3"/>
  <c r="K80" i="3"/>
  <c r="I81" i="3"/>
  <c r="K81" i="3"/>
  <c r="I82" i="3"/>
  <c r="K82" i="3"/>
  <c r="I83" i="3"/>
  <c r="K83" i="3"/>
  <c r="I84" i="3"/>
  <c r="K84" i="3"/>
  <c r="I85" i="3"/>
  <c r="K85" i="3"/>
  <c r="I86" i="3"/>
  <c r="K86" i="3"/>
  <c r="I87" i="3"/>
  <c r="K87" i="3"/>
  <c r="I88" i="3"/>
  <c r="K88" i="3"/>
  <c r="I89" i="3"/>
  <c r="K89" i="3"/>
  <c r="I90" i="3"/>
  <c r="K90" i="3"/>
  <c r="I91" i="3"/>
  <c r="K91" i="3"/>
  <c r="I92" i="3"/>
  <c r="K92" i="3"/>
  <c r="I93" i="3"/>
  <c r="K93" i="3"/>
  <c r="I94" i="3"/>
  <c r="K94" i="3"/>
  <c r="I95" i="3"/>
  <c r="K95" i="3"/>
  <c r="I96" i="3"/>
  <c r="K96" i="3"/>
  <c r="I97" i="3"/>
  <c r="K97" i="3"/>
  <c r="I98" i="3"/>
  <c r="K98" i="3"/>
  <c r="I99" i="3"/>
  <c r="K99" i="3"/>
  <c r="I100" i="3"/>
  <c r="K100" i="3"/>
  <c r="I101" i="3"/>
  <c r="K101" i="3"/>
  <c r="I102" i="3"/>
  <c r="K102" i="3"/>
  <c r="I103" i="3"/>
  <c r="K103" i="3"/>
  <c r="I104" i="3"/>
  <c r="K104" i="3"/>
  <c r="K560" i="3"/>
  <c r="I560" i="3"/>
  <c r="D8" i="14"/>
  <c r="D7" i="14"/>
  <c r="D6" i="14"/>
  <c r="D5" i="14"/>
  <c r="D4" i="14"/>
  <c r="F41" i="14"/>
  <c r="G41" i="14"/>
  <c r="D8" i="11" l="1"/>
  <c r="D7" i="11"/>
  <c r="D6" i="11"/>
  <c r="D5" i="11"/>
  <c r="D4" i="11"/>
  <c r="D8" i="10"/>
  <c r="D7" i="10"/>
  <c r="D6" i="10"/>
  <c r="D5" i="10"/>
  <c r="D4" i="10"/>
  <c r="C12" i="4" l="1"/>
  <c r="D8" i="4"/>
  <c r="D7" i="4"/>
  <c r="D6" i="4"/>
  <c r="D5" i="4"/>
  <c r="D4" i="4"/>
  <c r="D10" i="3"/>
  <c r="D7" i="3"/>
  <c r="D6" i="3"/>
  <c r="D5" i="3"/>
  <c r="D4" i="3"/>
  <c r="B13" i="11" l="1"/>
  <c r="C13" i="11" s="1"/>
  <c r="B14" i="11"/>
  <c r="C14" i="11" s="1"/>
  <c r="B15" i="11"/>
  <c r="C15" i="11" s="1"/>
  <c r="B16" i="11"/>
  <c r="M16" i="11" s="1"/>
  <c r="B17" i="11"/>
  <c r="C17" i="11" s="1"/>
  <c r="B18" i="11"/>
  <c r="H18" i="11" s="1"/>
  <c r="B19" i="11"/>
  <c r="C19" i="11" s="1"/>
  <c r="B20" i="11"/>
  <c r="C20" i="11" s="1"/>
  <c r="B21" i="11"/>
  <c r="C21" i="11" s="1"/>
  <c r="B22" i="11"/>
  <c r="M22" i="11" s="1"/>
  <c r="B23" i="11"/>
  <c r="H23" i="11" s="1"/>
  <c r="B24" i="11"/>
  <c r="C24" i="11" s="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B11" i="10"/>
  <c r="E11" i="10" s="1"/>
  <c r="N23" i="10"/>
  <c r="J23" i="10" s="1"/>
  <c r="F23" i="10" s="1"/>
  <c r="N22" i="10"/>
  <c r="J22" i="10" s="1"/>
  <c r="F22" i="10" s="1"/>
  <c r="N21" i="10"/>
  <c r="J21" i="10"/>
  <c r="F21" i="10" s="1"/>
  <c r="N20" i="10"/>
  <c r="J20" i="10" s="1"/>
  <c r="F20" i="10" s="1"/>
  <c r="N19" i="10"/>
  <c r="J19" i="10" s="1"/>
  <c r="F19" i="10" s="1"/>
  <c r="N18" i="10"/>
  <c r="J18" i="10" s="1"/>
  <c r="F18" i="10" s="1"/>
  <c r="N17" i="10"/>
  <c r="J17" i="10" s="1"/>
  <c r="F17" i="10" s="1"/>
  <c r="N16" i="10"/>
  <c r="J16" i="10" s="1"/>
  <c r="F16" i="10" s="1"/>
  <c r="N15" i="10"/>
  <c r="J15" i="10" s="1"/>
  <c r="F15" i="10" s="1"/>
  <c r="N14" i="10"/>
  <c r="J14" i="10"/>
  <c r="F14" i="10" s="1"/>
  <c r="N13" i="10"/>
  <c r="J13" i="10" s="1"/>
  <c r="F13" i="10" s="1"/>
  <c r="N12" i="10"/>
  <c r="J12" i="10" s="1"/>
  <c r="F12" i="10" s="1"/>
  <c r="N11" i="10"/>
  <c r="J11" i="10" s="1"/>
  <c r="F11" i="10" s="1"/>
  <c r="D15" i="10" l="1"/>
  <c r="D12" i="10"/>
  <c r="D16" i="10"/>
  <c r="D14" i="10"/>
  <c r="D13" i="10"/>
  <c r="H22" i="11"/>
  <c r="H16" i="11"/>
  <c r="M20" i="11"/>
  <c r="C23" i="11"/>
  <c r="M15" i="11"/>
  <c r="C18" i="11"/>
  <c r="M24" i="11"/>
  <c r="M19" i="11"/>
  <c r="M14" i="11"/>
  <c r="H20" i="11"/>
  <c r="H15" i="11"/>
  <c r="C22" i="11"/>
  <c r="C16" i="11"/>
  <c r="M23" i="11"/>
  <c r="M18" i="11"/>
  <c r="H24" i="11"/>
  <c r="H19" i="11"/>
  <c r="H14" i="11"/>
  <c r="D20" i="10"/>
  <c r="D23" i="10"/>
  <c r="D19" i="10"/>
  <c r="D22" i="10"/>
  <c r="D18" i="10"/>
  <c r="D21" i="10"/>
  <c r="D17" i="10"/>
  <c r="C12" i="11"/>
  <c r="H12" i="11"/>
  <c r="M21" i="11"/>
  <c r="M17" i="11"/>
  <c r="M13" i="11"/>
  <c r="H21" i="11"/>
  <c r="H17" i="11"/>
  <c r="H13" i="11"/>
  <c r="D11" i="10"/>
  <c r="Q38" i="4"/>
  <c r="O38" i="4"/>
  <c r="M38" i="4"/>
  <c r="K38" i="4"/>
  <c r="I38" i="4"/>
  <c r="G38" i="4"/>
  <c r="G39" i="4" s="1"/>
  <c r="E36" i="4"/>
  <c r="L36" i="4" s="1"/>
  <c r="C36" i="4"/>
  <c r="E35" i="4"/>
  <c r="L35" i="4" s="1"/>
  <c r="C35" i="4"/>
  <c r="E34" i="4"/>
  <c r="N34" i="4" s="1"/>
  <c r="C34" i="4"/>
  <c r="E33" i="4"/>
  <c r="C33" i="4"/>
  <c r="E32" i="4"/>
  <c r="L32" i="4" s="1"/>
  <c r="C32" i="4"/>
  <c r="E31" i="4"/>
  <c r="L31" i="4" s="1"/>
  <c r="C31" i="4"/>
  <c r="E30" i="4"/>
  <c r="N30" i="4" s="1"/>
  <c r="C30" i="4"/>
  <c r="E29" i="4"/>
  <c r="C29" i="4"/>
  <c r="E28" i="4"/>
  <c r="L28" i="4" s="1"/>
  <c r="C28" i="4"/>
  <c r="E27" i="4"/>
  <c r="L27" i="4" s="1"/>
  <c r="C27" i="4"/>
  <c r="E26" i="4"/>
  <c r="N26" i="4" s="1"/>
  <c r="C26" i="4"/>
  <c r="E25" i="4"/>
  <c r="C25" i="4"/>
  <c r="E24" i="4"/>
  <c r="L24" i="4" s="1"/>
  <c r="C24" i="4"/>
  <c r="E23" i="4"/>
  <c r="L23" i="4" s="1"/>
  <c r="C23" i="4"/>
  <c r="E22" i="4"/>
  <c r="N22" i="4" s="1"/>
  <c r="C22" i="4"/>
  <c r="E21" i="4"/>
  <c r="J21" i="4" s="1"/>
  <c r="C21" i="4"/>
  <c r="E20" i="4"/>
  <c r="L20" i="4" s="1"/>
  <c r="C20" i="4"/>
  <c r="E19" i="4"/>
  <c r="L19" i="4" s="1"/>
  <c r="C19" i="4"/>
  <c r="C18" i="4"/>
  <c r="C17" i="4"/>
  <c r="C16" i="4"/>
  <c r="C15" i="4"/>
  <c r="C14" i="4"/>
  <c r="C13" i="4"/>
  <c r="I10" i="4"/>
  <c r="K10" i="4" s="1"/>
  <c r="M10" i="4" s="1"/>
  <c r="O10" i="4" s="1"/>
  <c r="Q10" i="4" s="1"/>
  <c r="K559" i="3"/>
  <c r="I559" i="3"/>
  <c r="K558" i="3"/>
  <c r="I558" i="3"/>
  <c r="K557" i="3"/>
  <c r="I557" i="3"/>
  <c r="K556" i="3"/>
  <c r="I556" i="3"/>
  <c r="K470" i="3"/>
  <c r="I470" i="3"/>
  <c r="K469" i="3"/>
  <c r="I469" i="3"/>
  <c r="K468" i="3"/>
  <c r="I468" i="3"/>
  <c r="K467" i="3"/>
  <c r="I467" i="3"/>
  <c r="K466" i="3"/>
  <c r="I466" i="3"/>
  <c r="K380" i="3"/>
  <c r="I380" i="3"/>
  <c r="K379" i="3"/>
  <c r="I379" i="3"/>
  <c r="K378" i="3"/>
  <c r="I378" i="3"/>
  <c r="K377" i="3"/>
  <c r="I377" i="3"/>
  <c r="K376" i="3"/>
  <c r="K375" i="3" s="1"/>
  <c r="I376" i="3"/>
  <c r="K290" i="3"/>
  <c r="I290" i="3"/>
  <c r="K289" i="3"/>
  <c r="I289" i="3"/>
  <c r="K288" i="3"/>
  <c r="I288" i="3"/>
  <c r="K287" i="3"/>
  <c r="I287" i="3"/>
  <c r="K286" i="3"/>
  <c r="I286" i="3"/>
  <c r="K200" i="3"/>
  <c r="I200" i="3"/>
  <c r="K199" i="3"/>
  <c r="I199" i="3"/>
  <c r="K198" i="3"/>
  <c r="I198" i="3"/>
  <c r="K197" i="3"/>
  <c r="I197" i="3"/>
  <c r="K196" i="3"/>
  <c r="I196" i="3"/>
  <c r="K110" i="3"/>
  <c r="I110" i="3"/>
  <c r="K109" i="3"/>
  <c r="I109" i="3"/>
  <c r="K108" i="3"/>
  <c r="I108" i="3"/>
  <c r="K107" i="3"/>
  <c r="I107" i="3"/>
  <c r="K106" i="3"/>
  <c r="I106" i="3"/>
  <c r="I105" i="3" s="1"/>
  <c r="K20" i="3"/>
  <c r="I20" i="3"/>
  <c r="K19" i="3"/>
  <c r="I19" i="3"/>
  <c r="K18" i="3"/>
  <c r="I18" i="3"/>
  <c r="K17" i="3"/>
  <c r="I17" i="3"/>
  <c r="K16" i="3"/>
  <c r="I16" i="3"/>
  <c r="K195" i="3" l="1"/>
  <c r="I285" i="3"/>
  <c r="I465" i="3"/>
  <c r="I195" i="3"/>
  <c r="I375" i="3"/>
  <c r="I555" i="3"/>
  <c r="K105" i="3"/>
  <c r="K285" i="3"/>
  <c r="K465" i="3"/>
  <c r="I15" i="3"/>
  <c r="K15" i="3"/>
  <c r="E15" i="4"/>
  <c r="R15" i="4" s="1"/>
  <c r="I39" i="4"/>
  <c r="K39" i="4" s="1"/>
  <c r="M39" i="4" s="1"/>
  <c r="O39" i="4" s="1"/>
  <c r="Q39" i="4" s="1"/>
  <c r="E16" i="4"/>
  <c r="P16" i="4" s="1"/>
  <c r="R23" i="4"/>
  <c r="H31" i="4"/>
  <c r="H34" i="4"/>
  <c r="H23" i="4"/>
  <c r="N31" i="4"/>
  <c r="J34" i="4"/>
  <c r="J23" i="4"/>
  <c r="N36" i="4"/>
  <c r="J19" i="4"/>
  <c r="J26" i="4"/>
  <c r="R19" i="4"/>
  <c r="N28" i="4"/>
  <c r="J31" i="4"/>
  <c r="H19" i="4"/>
  <c r="H26" i="4"/>
  <c r="R31" i="4"/>
  <c r="P19" i="4"/>
  <c r="R21" i="4"/>
  <c r="J22" i="4"/>
  <c r="P23" i="4"/>
  <c r="N24" i="4"/>
  <c r="R26" i="4"/>
  <c r="J27" i="4"/>
  <c r="J30" i="4"/>
  <c r="P31" i="4"/>
  <c r="N32" i="4"/>
  <c r="R34" i="4"/>
  <c r="J35" i="4"/>
  <c r="P22" i="4"/>
  <c r="N27" i="4"/>
  <c r="P30" i="4"/>
  <c r="N35" i="4"/>
  <c r="R22" i="4"/>
  <c r="P27" i="4"/>
  <c r="R30" i="4"/>
  <c r="P35" i="4"/>
  <c r="N19" i="4"/>
  <c r="H22" i="4"/>
  <c r="N23" i="4"/>
  <c r="P26" i="4"/>
  <c r="H27" i="4"/>
  <c r="R27" i="4"/>
  <c r="H30" i="4"/>
  <c r="P34" i="4"/>
  <c r="H35" i="4"/>
  <c r="R35" i="4"/>
  <c r="E14" i="4"/>
  <c r="K555" i="3"/>
  <c r="E18" i="4" s="1"/>
  <c r="R20" i="4"/>
  <c r="J20" i="4"/>
  <c r="P20" i="4"/>
  <c r="H20" i="4"/>
  <c r="R25" i="4"/>
  <c r="J25" i="4"/>
  <c r="P25" i="4"/>
  <c r="H25" i="4"/>
  <c r="N25" i="4"/>
  <c r="R33" i="4"/>
  <c r="J33" i="4"/>
  <c r="P33" i="4"/>
  <c r="H33" i="4"/>
  <c r="N33" i="4"/>
  <c r="E17" i="4"/>
  <c r="R29" i="4"/>
  <c r="J29" i="4"/>
  <c r="P29" i="4"/>
  <c r="H29" i="4"/>
  <c r="N29" i="4"/>
  <c r="P21" i="4"/>
  <c r="H21" i="4"/>
  <c r="N21" i="4"/>
  <c r="L25" i="4"/>
  <c r="L29" i="4"/>
  <c r="L33" i="4"/>
  <c r="E13" i="4"/>
  <c r="N20" i="4"/>
  <c r="L21" i="4"/>
  <c r="L22" i="4"/>
  <c r="H24" i="4"/>
  <c r="P24" i="4"/>
  <c r="L26" i="4"/>
  <c r="H28" i="4"/>
  <c r="P28" i="4"/>
  <c r="L30" i="4"/>
  <c r="H32" i="4"/>
  <c r="P32" i="4"/>
  <c r="L34" i="4"/>
  <c r="H36" i="4"/>
  <c r="P36" i="4"/>
  <c r="J24" i="4"/>
  <c r="R24" i="4"/>
  <c r="J28" i="4"/>
  <c r="R28" i="4"/>
  <c r="J32" i="4"/>
  <c r="R32" i="4"/>
  <c r="J36" i="4"/>
  <c r="R36" i="4"/>
  <c r="P15" i="4" l="1"/>
  <c r="H16" i="4"/>
  <c r="J15" i="4"/>
  <c r="L15" i="4"/>
  <c r="H15" i="4"/>
  <c r="N15" i="4"/>
  <c r="N16" i="4"/>
  <c r="J16" i="4"/>
  <c r="L16" i="4"/>
  <c r="R16" i="4"/>
  <c r="I645" i="3"/>
  <c r="E12" i="4"/>
  <c r="K645" i="3"/>
  <c r="P17" i="4"/>
  <c r="H17" i="4"/>
  <c r="N17" i="4"/>
  <c r="J17" i="4"/>
  <c r="R17" i="4"/>
  <c r="L17" i="4"/>
  <c r="N18" i="4"/>
  <c r="L18" i="4"/>
  <c r="H18" i="4"/>
  <c r="P18" i="4"/>
  <c r="J18" i="4"/>
  <c r="R18" i="4"/>
  <c r="P13" i="4"/>
  <c r="H13" i="4"/>
  <c r="N13" i="4"/>
  <c r="J13" i="4"/>
  <c r="R13" i="4"/>
  <c r="L13" i="4"/>
  <c r="N14" i="4"/>
  <c r="L14" i="4"/>
  <c r="H14" i="4"/>
  <c r="P14" i="4"/>
  <c r="J14" i="4"/>
  <c r="R14" i="4"/>
  <c r="E38" i="4" l="1"/>
  <c r="F12" i="4" s="1"/>
  <c r="R12" i="4"/>
  <c r="J12" i="4"/>
  <c r="P12" i="4"/>
  <c r="H12" i="4"/>
  <c r="L12" i="4"/>
  <c r="N12" i="4"/>
  <c r="F35" i="4" l="1"/>
  <c r="F31" i="4"/>
  <c r="F27" i="4"/>
  <c r="J38" i="4"/>
  <c r="N38" i="4"/>
  <c r="F36" i="4"/>
  <c r="F32" i="4"/>
  <c r="F28" i="4"/>
  <c r="F24" i="4"/>
  <c r="F23" i="4"/>
  <c r="F19" i="4"/>
  <c r="R38" i="4"/>
  <c r="F16" i="4"/>
  <c r="F33" i="4"/>
  <c r="F29" i="4"/>
  <c r="L38" i="4"/>
  <c r="F30" i="4"/>
  <c r="H38" i="4"/>
  <c r="H39" i="4" s="1"/>
  <c r="F26" i="4"/>
  <c r="F15" i="4"/>
  <c r="F25" i="4"/>
  <c r="F20" i="4"/>
  <c r="F21" i="4"/>
  <c r="F22" i="4"/>
  <c r="P38" i="4"/>
  <c r="F34" i="4"/>
  <c r="F14" i="4"/>
  <c r="F18" i="4"/>
  <c r="F17" i="4"/>
  <c r="F13" i="4"/>
  <c r="F38" i="4" l="1"/>
  <c r="J39" i="4"/>
  <c r="L39" i="4" s="1"/>
  <c r="N39" i="4" s="1"/>
  <c r="P39" i="4" s="1"/>
  <c r="R39" i="4" s="1"/>
  <c r="E39" i="4" l="1"/>
  <c r="F39" i="4" s="1"/>
</calcChain>
</file>

<file path=xl/sharedStrings.xml><?xml version="1.0" encoding="utf-8"?>
<sst xmlns="http://schemas.openxmlformats.org/spreadsheetml/2006/main" count="1793" uniqueCount="1720">
  <si>
    <t>PROJETO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</si>
  <si>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</si>
  <si>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</si>
  <si>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</si>
  <si>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</si>
  <si>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</si>
  <si>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</si>
  <si>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</si>
  <si>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</si>
  <si>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</si>
  <si>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</si>
  <si>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</si>
  <si>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</si>
  <si>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</si>
  <si>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</si>
  <si>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</si>
  <si>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</si>
  <si>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</si>
  <si>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</si>
  <si>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</si>
  <si>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</si>
  <si>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</si>
  <si>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</si>
  <si>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</si>
  <si>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</si>
  <si>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</si>
  <si>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</si>
  <si>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</si>
  <si>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</si>
  <si>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</si>
  <si>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</si>
  <si>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</si>
  <si>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</si>
  <si>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</si>
  <si>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</si>
  <si>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</si>
  <si>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</si>
  <si>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</si>
  <si>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</si>
  <si>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</si>
  <si>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</si>
  <si>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</si>
  <si>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</si>
  <si>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</si>
  <si>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</si>
  <si>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</si>
  <si>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</si>
  <si>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</si>
  <si>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</si>
  <si>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</si>
  <si>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</si>
  <si>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</si>
  <si>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</si>
  <si>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</si>
  <si>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</si>
  <si>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</si>
  <si>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</si>
  <si>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</si>
  <si>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</si>
  <si>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</si>
  <si>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</si>
  <si>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</si>
  <si>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</si>
  <si>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 xml:space="preserve">CARTA CONVITE </t>
  </si>
  <si>
    <t>CONCORRÊNCIA PÚBLICA</t>
  </si>
  <si>
    <t>DISPENSA LICITAÇÃO</t>
  </si>
  <si>
    <t>PREGÃO</t>
  </si>
  <si>
    <t>TOMADA DE PREÇOS</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</si>
  <si>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</si>
  <si>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</si>
  <si>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</si>
  <si>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</si>
  <si>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</si>
  <si>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</si>
  <si>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</si>
  <si>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</si>
  <si>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</si>
  <si>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</si>
  <si>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</si>
  <si>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</si>
  <si>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</si>
  <si>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</si>
  <si>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</si>
  <si>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</si>
  <si>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</si>
  <si>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</si>
  <si>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</si>
  <si>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</si>
  <si>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</si>
  <si>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</si>
  <si>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</si>
  <si>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</si>
  <si>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</si>
  <si>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</si>
  <si>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</si>
  <si>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</si>
  <si>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</si>
  <si>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</si>
  <si>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</si>
  <si>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</si>
  <si>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</si>
  <si>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</si>
  <si>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</si>
  <si>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</si>
  <si>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</si>
  <si>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</si>
  <si>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</si>
  <si>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</si>
  <si>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</si>
  <si>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</si>
  <si>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</si>
  <si>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</si>
  <si>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</si>
  <si>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</si>
  <si>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</si>
  <si>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</si>
  <si>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</si>
  <si>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</si>
  <si>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</si>
  <si>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</si>
  <si>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</si>
  <si>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</si>
  <si>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</si>
  <si>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</si>
  <si>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</si>
  <si>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</si>
  <si>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</si>
  <si>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</si>
  <si>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</si>
  <si>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</si>
  <si>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</si>
  <si>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</si>
  <si>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</si>
  <si>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</si>
  <si>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</si>
  <si>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</si>
  <si>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</si>
  <si>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</si>
  <si>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</si>
  <si>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</si>
  <si>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</si>
  <si>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</si>
  <si>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</si>
  <si>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</si>
  <si>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</si>
  <si>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</si>
  <si>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</si>
  <si>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</si>
  <si>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</si>
  <si>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</si>
  <si>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</si>
  <si>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</si>
  <si>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</si>
  <si>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</si>
  <si>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</si>
  <si>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</si>
  <si>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</si>
  <si>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</si>
  <si>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</si>
  <si>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</si>
  <si>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</si>
  <si>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</si>
  <si>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</si>
  <si>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</si>
  <si>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</si>
  <si>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</si>
  <si>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</si>
  <si>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</si>
  <si>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</si>
  <si>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</si>
  <si>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</si>
  <si>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</si>
  <si>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</si>
  <si>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</si>
  <si>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</si>
  <si>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</si>
  <si>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</si>
  <si>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</si>
  <si>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</si>
  <si>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</si>
  <si>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</si>
  <si>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</si>
  <si>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</si>
  <si>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</si>
  <si>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</si>
  <si>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</si>
  <si>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</si>
  <si>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</si>
  <si>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</si>
  <si>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</si>
  <si>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</si>
  <si>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</si>
  <si>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</si>
  <si>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</si>
  <si>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</si>
  <si>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</si>
  <si>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</si>
  <si>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</si>
  <si>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</si>
  <si>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</si>
  <si>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</si>
  <si>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</si>
  <si>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</si>
  <si>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</si>
  <si>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</si>
  <si>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</si>
  <si>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</si>
  <si>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</si>
  <si>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</si>
  <si>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</si>
  <si>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</si>
  <si>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</si>
  <si>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</si>
  <si>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</si>
  <si>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</si>
  <si>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</si>
  <si>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</si>
  <si>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</si>
  <si>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</si>
  <si>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</si>
  <si>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</si>
  <si>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</si>
  <si>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</si>
  <si>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</si>
  <si>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</si>
  <si>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</si>
  <si>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</si>
  <si>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</si>
  <si>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</si>
  <si>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</si>
  <si>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</si>
  <si>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</si>
  <si>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</si>
  <si>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</si>
  <si>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</si>
  <si>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</si>
  <si>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</si>
  <si>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</si>
  <si>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</si>
  <si>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</si>
  <si>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</si>
  <si>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</si>
  <si>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</si>
  <si>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</si>
  <si>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</si>
  <si>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</si>
  <si>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</si>
  <si>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</si>
  <si>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</si>
  <si>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</si>
  <si>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</si>
  <si>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</si>
  <si>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</si>
  <si>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</si>
  <si>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</si>
  <si>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</si>
  <si>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</si>
  <si>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</si>
  <si>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</si>
  <si>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</si>
  <si>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</si>
  <si>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</si>
  <si>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</si>
  <si>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</si>
  <si>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</si>
  <si>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</si>
  <si>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</si>
  <si>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</si>
  <si>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</si>
  <si>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</si>
  <si>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</si>
  <si>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</si>
  <si>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</si>
  <si>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</si>
  <si>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</si>
  <si>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</si>
  <si>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</si>
  <si>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</si>
  <si>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</si>
  <si>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</si>
  <si>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</si>
  <si>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</si>
  <si>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</si>
  <si>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</si>
  <si>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</si>
  <si>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</si>
  <si>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</si>
  <si>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</si>
  <si>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</si>
  <si>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</si>
  <si>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</si>
  <si>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</si>
  <si>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</si>
  <si>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</si>
  <si>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</si>
  <si>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</si>
  <si>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</si>
  <si>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</si>
  <si>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</si>
  <si>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</si>
  <si>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</si>
  <si>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</si>
  <si>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</si>
  <si>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</si>
  <si>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</si>
  <si>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</si>
  <si>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</si>
  <si>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</si>
  <si>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</si>
  <si>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</si>
  <si>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</si>
  <si>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</si>
  <si>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</si>
  <si>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</si>
  <si>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</si>
  <si>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</si>
  <si>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</si>
  <si>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</si>
  <si>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</si>
  <si>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</si>
  <si>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</si>
  <si>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</si>
  <si>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</si>
  <si>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</si>
  <si>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</si>
  <si>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</si>
  <si>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</si>
  <si>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</si>
  <si>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</si>
  <si>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</si>
  <si>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</si>
  <si>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</si>
  <si>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</si>
  <si>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</si>
  <si>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</si>
  <si>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</si>
  <si>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</si>
  <si>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</si>
  <si>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</si>
  <si>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</si>
  <si>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</si>
  <si>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</si>
  <si>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</si>
  <si>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</si>
  <si>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</si>
  <si>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</si>
  <si>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</si>
  <si>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</si>
  <si>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</si>
  <si>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</si>
  <si>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</si>
  <si>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</si>
  <si>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</si>
  <si>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</si>
  <si>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</si>
  <si>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</si>
  <si>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</si>
  <si>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</si>
  <si>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</si>
  <si>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</si>
  <si>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</si>
  <si>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</si>
  <si>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</si>
  <si>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</si>
  <si>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</si>
  <si>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</si>
  <si>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</si>
  <si>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</si>
  <si>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</si>
  <si>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</si>
  <si>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</si>
  <si>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</si>
  <si>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</si>
  <si>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</si>
  <si>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</si>
  <si>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</si>
  <si>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</si>
  <si>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</si>
  <si>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</si>
  <si>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</si>
  <si>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</si>
  <si>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</si>
  <si>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</si>
  <si>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</si>
  <si>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</si>
  <si>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</si>
  <si>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</si>
  <si>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</si>
  <si>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</si>
  <si>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</si>
  <si>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</si>
  <si>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</si>
  <si>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</si>
  <si>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</si>
  <si>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</si>
  <si>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</si>
  <si>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</si>
  <si>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</si>
  <si>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</si>
  <si>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</si>
  <si>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</si>
  <si>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</si>
  <si>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</si>
  <si>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</si>
  <si>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</si>
  <si>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</si>
  <si>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</si>
  <si>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</si>
  <si>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</si>
  <si>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</si>
  <si>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</si>
  <si>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</si>
  <si>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</si>
  <si>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</si>
  <si>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</si>
  <si>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</si>
  <si>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</si>
  <si>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</si>
  <si>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</si>
  <si>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</si>
  <si>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</si>
  <si>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</si>
  <si>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</si>
  <si>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</si>
  <si>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</si>
  <si>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</si>
  <si>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</si>
  <si>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</si>
  <si>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</si>
  <si>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</si>
  <si>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</si>
  <si>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</si>
  <si>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</si>
  <si>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</si>
  <si>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</si>
  <si>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</si>
  <si>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</si>
  <si>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</si>
  <si>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</si>
  <si>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</si>
  <si>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</si>
  <si>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</si>
  <si>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</si>
  <si>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</si>
  <si>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</si>
  <si>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</si>
  <si>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</si>
  <si>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</si>
  <si>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</si>
  <si>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</si>
  <si>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</si>
  <si>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</si>
  <si>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</si>
  <si>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</si>
  <si>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</si>
  <si>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</si>
  <si>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</si>
  <si>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</si>
  <si>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</si>
  <si>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</si>
  <si>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</si>
  <si>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</si>
  <si>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</si>
  <si>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</si>
  <si>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</si>
  <si>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</si>
  <si>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</si>
  <si>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</si>
  <si>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</si>
  <si>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</si>
  <si>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</si>
  <si>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</si>
  <si>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</si>
  <si>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</si>
  <si>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</si>
  <si>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</si>
  <si>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</si>
  <si>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</si>
  <si>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</si>
  <si>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</si>
  <si>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</si>
  <si>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</si>
  <si>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</si>
  <si>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</si>
  <si>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</si>
  <si>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</si>
  <si>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</si>
  <si>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</si>
  <si>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</si>
  <si>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</si>
  <si>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</si>
  <si>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</si>
  <si>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</si>
  <si>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</si>
  <si>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</si>
  <si>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</si>
  <si>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</si>
  <si>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</si>
  <si>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</si>
  <si>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</si>
  <si>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</si>
  <si>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</si>
  <si>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</si>
  <si>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</si>
  <si>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</si>
  <si>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</si>
  <si>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</si>
  <si>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</si>
  <si>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</si>
  <si>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</si>
  <si>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</si>
  <si>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</si>
  <si>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</si>
  <si>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</si>
  <si>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</si>
  <si>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</si>
  <si>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</si>
  <si>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</si>
  <si>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</si>
  <si>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</si>
  <si>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</si>
  <si>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</si>
  <si>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</si>
  <si>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</si>
  <si>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</si>
  <si>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</si>
  <si>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</si>
  <si>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</si>
  <si>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</si>
  <si>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</si>
  <si>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</si>
  <si>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</si>
  <si>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</si>
  <si>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</si>
  <si>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</si>
  <si>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</si>
  <si>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</si>
  <si>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</si>
  <si>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</si>
  <si>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</si>
  <si>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</si>
  <si>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</si>
  <si>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</si>
  <si>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</si>
  <si>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</si>
  <si>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</si>
  <si>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</si>
  <si>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</si>
  <si>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</si>
  <si>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</si>
  <si>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</si>
  <si>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</si>
  <si>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</si>
  <si>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</si>
  <si>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</si>
  <si>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</si>
  <si>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</si>
  <si>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</si>
  <si>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</si>
  <si>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</si>
  <si>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</si>
  <si>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</si>
  <si>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</si>
  <si>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</si>
  <si>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</si>
  <si>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</si>
  <si>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</si>
  <si>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</si>
  <si>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</si>
  <si>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</si>
  <si>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</si>
  <si>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</si>
  <si>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</si>
  <si>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</si>
  <si>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</si>
  <si>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</si>
  <si>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</si>
  <si>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</si>
  <si>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</si>
  <si>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</si>
  <si>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</si>
  <si>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</si>
  <si>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</si>
  <si>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</si>
  <si>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</si>
  <si>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</si>
  <si>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</si>
  <si>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</si>
  <si>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</si>
  <si>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</si>
  <si>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</si>
  <si>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</si>
  <si>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</si>
  <si>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</si>
  <si>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</si>
  <si>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</si>
  <si>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</si>
  <si>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</si>
  <si>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</si>
  <si>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</si>
  <si>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</si>
  <si>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</si>
  <si>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</si>
  <si>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</si>
  <si>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</si>
  <si>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</si>
  <si>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</si>
  <si>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</si>
  <si>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</si>
  <si>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</si>
  <si>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</si>
  <si>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</si>
  <si>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</si>
  <si>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</si>
  <si>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</si>
  <si>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</si>
  <si>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</si>
  <si>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</si>
  <si>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</si>
  <si>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</si>
  <si>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</si>
  <si>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</si>
  <si>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</si>
  <si>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</si>
  <si>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</si>
  <si>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</si>
  <si>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</si>
  <si>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</si>
  <si>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</si>
  <si>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</si>
  <si>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</si>
  <si>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</si>
  <si>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</si>
  <si>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</si>
  <si>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</si>
  <si>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</si>
  <si>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</si>
  <si>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</si>
  <si>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</si>
  <si>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</si>
  <si>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</si>
  <si>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</si>
  <si>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</si>
  <si>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</si>
  <si>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</si>
  <si>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</si>
  <si>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</si>
  <si>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</si>
  <si>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</si>
  <si>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</si>
  <si>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</si>
  <si>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</si>
  <si>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</si>
  <si>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</si>
  <si>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</si>
  <si>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</si>
  <si>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</si>
  <si>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</si>
  <si>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</si>
  <si>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</si>
  <si>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</si>
  <si>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</si>
  <si>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</si>
  <si>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</si>
  <si>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</si>
  <si>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</si>
  <si>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</si>
  <si>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</si>
  <si>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</si>
  <si>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</si>
  <si>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</si>
  <si>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</si>
  <si>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</si>
  <si>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</si>
  <si>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</si>
  <si>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</si>
  <si>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</si>
  <si>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</si>
  <si>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</si>
  <si>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</si>
  <si>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</si>
  <si>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</si>
  <si>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</si>
  <si>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</si>
  <si>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</si>
  <si>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</si>
  <si>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</si>
  <si>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</si>
  <si>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</si>
  <si>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</si>
  <si>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</si>
  <si>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</si>
  <si>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</si>
  <si>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</si>
  <si>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</si>
  <si>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</si>
  <si>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</si>
  <si>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</si>
  <si>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</si>
  <si>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</si>
  <si>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</si>
  <si>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</si>
  <si>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</si>
  <si>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</si>
  <si>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</si>
  <si>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</si>
  <si>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</si>
  <si>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</si>
  <si>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</si>
  <si>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</si>
  <si>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</si>
  <si>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</si>
  <si>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</si>
  <si>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</si>
  <si>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</si>
  <si>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</si>
  <si>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</si>
  <si>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</si>
  <si>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</si>
  <si>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</si>
  <si>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</si>
  <si>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</si>
  <si>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</si>
  <si>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</si>
  <si>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</si>
  <si>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</si>
  <si>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</si>
  <si>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</si>
  <si>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</si>
  <si>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</si>
  <si>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</si>
  <si>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</si>
  <si>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</si>
  <si>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</si>
  <si>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</si>
  <si>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</si>
  <si>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</si>
  <si>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</si>
  <si>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</si>
  <si>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</si>
  <si>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</si>
  <si>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</si>
  <si>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</si>
  <si>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</si>
  <si>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</si>
  <si>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</si>
  <si>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</si>
  <si>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</si>
  <si>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</si>
  <si>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</si>
  <si>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</si>
  <si>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</si>
  <si>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</si>
  <si>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</si>
  <si>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</si>
  <si>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</si>
  <si>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</si>
  <si>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</si>
  <si>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</si>
  <si>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</si>
  <si>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</si>
  <si>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</si>
  <si>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</si>
  <si>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</si>
  <si>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</si>
  <si>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</si>
  <si>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</si>
  <si>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</si>
  <si>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</si>
  <si>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</si>
  <si>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</si>
  <si>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</si>
  <si>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</si>
  <si>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</si>
  <si>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</si>
  <si>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</si>
  <si>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</si>
  <si>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</si>
  <si>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</si>
  <si>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</si>
  <si>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</si>
  <si>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</si>
  <si>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</si>
  <si>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</si>
  <si>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</si>
  <si>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</si>
  <si>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</si>
  <si>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</si>
  <si>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</si>
  <si>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</si>
  <si>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</si>
  <si>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</si>
  <si>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</si>
  <si>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</si>
  <si>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</si>
  <si>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</si>
  <si>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</si>
  <si>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</si>
  <si>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</si>
  <si>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</si>
  <si>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</si>
  <si>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</si>
  <si>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</si>
  <si>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</si>
  <si>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</si>
  <si>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</si>
  <si>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</si>
  <si>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</si>
  <si>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</si>
  <si>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</si>
  <si>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</si>
  <si>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</si>
  <si>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</si>
  <si>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</si>
  <si>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</si>
  <si>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</si>
  <si>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</si>
  <si>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</si>
  <si>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</si>
  <si>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</si>
  <si>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</si>
  <si>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</si>
  <si>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</si>
  <si>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</si>
  <si>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</si>
  <si>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</si>
  <si>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</si>
  <si>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</si>
  <si>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</si>
  <si>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</si>
  <si>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</si>
  <si>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</si>
  <si>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</si>
  <si>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</si>
  <si>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</si>
  <si>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</si>
  <si>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</si>
  <si>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</si>
  <si>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</si>
  <si>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</si>
  <si>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</si>
  <si>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</si>
  <si>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</si>
  <si>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</si>
  <si>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</si>
  <si>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</si>
  <si>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</si>
  <si>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</si>
  <si>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</si>
  <si>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</si>
  <si>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</si>
  <si>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</si>
  <si>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</si>
  <si>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</si>
  <si>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</si>
  <si>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</si>
  <si>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</si>
  <si>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</si>
  <si>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</si>
  <si>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</si>
  <si>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</si>
  <si>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</si>
  <si>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</si>
  <si>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</si>
  <si>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</si>
  <si>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</si>
  <si>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</si>
  <si>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</si>
  <si>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</si>
  <si>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</si>
  <si>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</si>
  <si>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</si>
  <si>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</si>
  <si>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</si>
  <si>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</si>
  <si>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</si>
  <si>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</si>
  <si>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</si>
  <si>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</si>
  <si>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</si>
  <si>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</si>
  <si>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</si>
  <si>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</si>
  <si>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</si>
  <si>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</si>
  <si>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</si>
  <si>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</si>
  <si>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</si>
  <si>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</si>
  <si>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</si>
  <si>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</si>
  <si>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</si>
  <si>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</si>
  <si>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</si>
  <si>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</si>
  <si>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</si>
  <si>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</si>
  <si>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</si>
  <si>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</si>
  <si>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</si>
  <si>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</si>
  <si>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</si>
  <si>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</si>
  <si>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</si>
  <si>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</si>
  <si>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</si>
  <si>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</si>
  <si>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</si>
  <si>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</si>
  <si>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</si>
  <si>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</si>
  <si>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</si>
  <si>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</si>
  <si>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</si>
  <si>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</si>
  <si>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</si>
  <si>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</si>
  <si>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</si>
  <si>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</si>
  <si>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</si>
  <si>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</si>
  <si>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</si>
  <si>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</si>
  <si>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</si>
  <si>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</si>
  <si>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</si>
  <si>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Informe o Tipo de Projeto</t>
  </si>
  <si>
    <t>INFORME O NOME DO PROJETO EM CAIXA ALTA</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</si>
  <si>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</si>
  <si>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</si>
  <si>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</si>
  <si>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</si>
  <si>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</si>
  <si>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</si>
  <si>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</si>
  <si>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</si>
  <si>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</si>
  <si>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</si>
  <si>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t>Planilha Referência</t>
  </si>
  <si>
    <t>Data Base</t>
  </si>
  <si>
    <t>Item</t>
  </si>
  <si>
    <t>Código</t>
  </si>
  <si>
    <t>Descrição</t>
  </si>
  <si>
    <t>Unid.</t>
  </si>
  <si>
    <t>Quantidade Prevista</t>
  </si>
  <si>
    <t>Preço (R$)</t>
  </si>
  <si>
    <t>Sem BDI</t>
  </si>
  <si>
    <t>Com BDI</t>
  </si>
  <si>
    <t>Unitário</t>
  </si>
  <si>
    <t>Total</t>
  </si>
  <si>
    <t>Serviços Preliminares (Exemplo)</t>
  </si>
  <si>
    <t>1.1</t>
  </si>
  <si>
    <t>Placa da obra em chapa de aço galvanizado</t>
  </si>
  <si>
    <t>1.2</t>
  </si>
  <si>
    <t>1.3</t>
  </si>
  <si>
    <t>1.4</t>
  </si>
  <si>
    <t>1.5</t>
  </si>
  <si>
    <t>Pavimentação (Exemplo)</t>
  </si>
  <si>
    <t>2.1</t>
  </si>
  <si>
    <t>2.2</t>
  </si>
  <si>
    <t>2.3</t>
  </si>
  <si>
    <t>2.4</t>
  </si>
  <si>
    <t>2.5</t>
  </si>
  <si>
    <t>Drenagem (Exemplo)</t>
  </si>
  <si>
    <t>3.1</t>
  </si>
  <si>
    <t>3.2</t>
  </si>
  <si>
    <t>3.3</t>
  </si>
  <si>
    <t>3.4</t>
  </si>
  <si>
    <t>3.5</t>
  </si>
  <si>
    <t>Edificação (Exemplo)</t>
  </si>
  <si>
    <t>4.1</t>
  </si>
  <si>
    <t>4.2</t>
  </si>
  <si>
    <t>4.3</t>
  </si>
  <si>
    <t>4.4</t>
  </si>
  <si>
    <t>4.5</t>
  </si>
  <si>
    <t>Fundação (Exemplo)</t>
  </si>
  <si>
    <t>5.1</t>
  </si>
  <si>
    <t>5.2</t>
  </si>
  <si>
    <t>5.3</t>
  </si>
  <si>
    <t>5.4</t>
  </si>
  <si>
    <t>5.5</t>
  </si>
  <si>
    <t>Contenção (Exemplo)</t>
  </si>
  <si>
    <t>6.1</t>
  </si>
  <si>
    <t>6.2</t>
  </si>
  <si>
    <t>6.3</t>
  </si>
  <si>
    <t>6.4</t>
  </si>
  <si>
    <t>6.5</t>
  </si>
  <si>
    <t>Serviços Finais (Exemplo)</t>
  </si>
  <si>
    <t>7.1</t>
  </si>
  <si>
    <t>7.2</t>
  </si>
  <si>
    <t>7.3</t>
  </si>
  <si>
    <t>7.4</t>
  </si>
  <si>
    <t>7.5</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</si>
  <si>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</si>
  <si>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</si>
  <si>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</si>
  <si>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</si>
  <si>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</si>
  <si>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</si>
  <si>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</si>
  <si>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</si>
  <si>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</si>
  <si>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</si>
  <si>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</si>
  <si>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</si>
  <si>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</si>
  <si>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</si>
  <si>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</si>
  <si>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</si>
  <si>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</si>
  <si>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</si>
  <si>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</si>
  <si>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</si>
  <si>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</si>
  <si>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</si>
  <si>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</si>
  <si>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</si>
  <si>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</si>
  <si>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</si>
  <si>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</si>
  <si>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</si>
  <si>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</si>
  <si>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</si>
  <si>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</si>
  <si>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</si>
  <si>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</si>
  <si>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INFORMAÇÕES DOS FORNECEDORES</t>
  </si>
  <si>
    <t>Código da Cotação</t>
  </si>
  <si>
    <t>FORNECEDOR 1</t>
  </si>
  <si>
    <t>FORNECEDOR 2</t>
  </si>
  <si>
    <t>FORNECEDOR 3</t>
  </si>
  <si>
    <t>CNPJ</t>
  </si>
  <si>
    <t>Telefone</t>
  </si>
  <si>
    <t>Nome do Contato</t>
  </si>
  <si>
    <t>Data do Contato</t>
  </si>
  <si>
    <t>PLANILHA DE LOCALIZAÇÃO DAS OBRAS</t>
  </si>
  <si>
    <t>Rua</t>
  </si>
  <si>
    <t>Bairro</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</si>
  <si>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</si>
  <si>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</si>
  <si>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</si>
  <si>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</si>
  <si>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</si>
  <si>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</si>
  <si>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</si>
  <si>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t>ORIENTAÇÕES GERAIS - PROJETOS</t>
  </si>
  <si>
    <t>• Não copiar as planilhas para um novo documento.</t>
  </si>
  <si>
    <t>• A impressão deverá ser realizada diretamente neste arquivo, para que sejam impressos o cabeçalho e o rodapé das planilhas conforme padrões estabelecidos.</t>
  </si>
  <si>
    <t>BDI
REF.</t>
  </si>
  <si>
    <r>
      <rPr>
        <b/>
        <sz val="11"/>
        <color theme="1"/>
        <rFont val="Calibri"/>
        <family val="2"/>
        <scheme val="minor"/>
      </rPr>
      <t>2.1.</t>
    </r>
    <r>
      <rPr>
        <sz val="11"/>
        <color theme="1"/>
        <rFont val="Calibri"/>
        <family val="2"/>
        <scheme val="minor"/>
      </rPr>
      <t xml:space="preserve"> É indispensável para que seja realizado o protocolo dos documentos.</t>
    </r>
  </si>
  <si>
    <r>
      <rPr>
        <b/>
        <sz val="11"/>
        <color theme="1"/>
        <rFont val="Calibri"/>
        <family val="2"/>
        <scheme val="minor"/>
      </rPr>
      <t xml:space="preserve">3.1. </t>
    </r>
    <r>
      <rPr>
        <sz val="11"/>
        <color theme="1"/>
        <rFont val="Calibri"/>
        <family val="2"/>
        <scheme val="minor"/>
      </rPr>
      <t>Deverá conter todas as informações solicitadas no cabeçalho do documento.</t>
    </r>
  </si>
  <si>
    <r>
      <rPr>
        <b/>
        <sz val="11"/>
        <color theme="1"/>
        <rFont val="Calibri"/>
        <family val="2"/>
        <scheme val="minor"/>
      </rPr>
      <t xml:space="preserve">3.2. </t>
    </r>
    <r>
      <rPr>
        <sz val="11"/>
        <color theme="1"/>
        <rFont val="Calibri"/>
        <family val="2"/>
        <scheme val="minor"/>
      </rPr>
      <t>O nome do projeto deverá ser idêntico ao informado na capa.</t>
    </r>
  </si>
  <si>
    <r>
      <rPr>
        <b/>
        <sz val="11"/>
        <color theme="1"/>
        <rFont val="Calibri"/>
        <family val="2"/>
        <scheme val="minor"/>
      </rPr>
      <t>3.3.</t>
    </r>
    <r>
      <rPr>
        <sz val="11"/>
        <color theme="1"/>
        <rFont val="Calibri"/>
        <family val="2"/>
        <scheme val="minor"/>
      </rPr>
      <t xml:space="preserve"> A planilha deverá conter todos os itens da obra.</t>
    </r>
  </si>
  <si>
    <r>
      <rPr>
        <b/>
        <sz val="11"/>
        <color theme="1"/>
        <rFont val="Calibri"/>
        <family val="2"/>
        <scheme val="minor"/>
      </rPr>
      <t>3.4.</t>
    </r>
    <r>
      <rPr>
        <sz val="11"/>
        <color theme="1"/>
        <rFont val="Calibri"/>
        <family val="2"/>
        <scheme val="minor"/>
      </rPr>
      <t xml:space="preserve"> A planilha deverá conter obrigatoriamente o item referente a placa de obra.</t>
    </r>
  </si>
  <si>
    <r>
      <rPr>
        <b/>
        <sz val="11"/>
        <color theme="1"/>
        <rFont val="Calibri"/>
        <family val="2"/>
        <scheme val="minor"/>
      </rPr>
      <t>3.5.</t>
    </r>
    <r>
      <rPr>
        <sz val="11"/>
        <color theme="1"/>
        <rFont val="Calibri"/>
        <family val="2"/>
        <scheme val="minor"/>
      </rPr>
      <t xml:space="preserve"> Descrição da Planilha:</t>
    </r>
  </si>
  <si>
    <r>
      <rPr>
        <b/>
        <u/>
        <sz val="11"/>
        <color theme="1"/>
        <rFont val="Calibri"/>
        <family val="2"/>
        <scheme val="minor"/>
      </rPr>
      <t>3.5.2.</t>
    </r>
    <r>
      <rPr>
        <sz val="11"/>
        <color theme="1"/>
        <rFont val="Calibri"/>
        <family val="2"/>
        <scheme val="minor"/>
      </rPr>
      <t xml:space="preserve"> Descrição - Nome do item de acordo com a planilha referência.</t>
    </r>
  </si>
  <si>
    <r>
      <rPr>
        <b/>
        <u/>
        <sz val="11"/>
        <color theme="1"/>
        <rFont val="Calibri"/>
        <family val="2"/>
        <scheme val="minor"/>
      </rPr>
      <t>3.5.1</t>
    </r>
    <r>
      <rPr>
        <b/>
        <sz val="11"/>
        <color theme="1"/>
        <rFont val="Calibri"/>
        <family val="2"/>
        <scheme val="minor"/>
      </rPr>
      <t>.</t>
    </r>
    <r>
      <rPr>
        <sz val="11"/>
        <color theme="1"/>
        <rFont val="Calibri"/>
        <family val="2"/>
        <scheme val="minor"/>
      </rPr>
      <t xml:space="preserve"> Código - Código do custo unitário conforme referência de preço empregada (SETOP, SINAPI, COPASA, DNIT ou outra).</t>
    </r>
  </si>
  <si>
    <r>
      <rPr>
        <b/>
        <u/>
        <sz val="11"/>
        <color theme="1"/>
        <rFont val="Calibri"/>
        <family val="2"/>
        <scheme val="minor"/>
      </rPr>
      <t>3.5.3.</t>
    </r>
    <r>
      <rPr>
        <sz val="11"/>
        <color theme="1"/>
        <rFont val="Calibri"/>
        <family val="2"/>
        <scheme val="minor"/>
      </rPr>
      <t xml:space="preserve"> Unid. - Unidade de medida de cada item.</t>
    </r>
  </si>
  <si>
    <r>
      <rPr>
        <b/>
        <u/>
        <sz val="11"/>
        <color theme="1"/>
        <rFont val="Calibri"/>
        <family val="2"/>
        <scheme val="minor"/>
      </rPr>
      <t>3.5.4.</t>
    </r>
    <r>
      <rPr>
        <sz val="11"/>
        <color theme="1"/>
        <rFont val="Calibri"/>
        <family val="2"/>
        <scheme val="minor"/>
      </rPr>
      <t xml:space="preserve"> Data-base - mês/ano a que se referem os preços unitários.</t>
    </r>
  </si>
  <si>
    <r>
      <rPr>
        <b/>
        <u/>
        <sz val="11"/>
        <color theme="1"/>
        <rFont val="Calibri"/>
        <family val="2"/>
        <scheme val="minor"/>
      </rPr>
      <t>3.5.5.</t>
    </r>
    <r>
      <rPr>
        <sz val="11"/>
        <color theme="1"/>
        <rFont val="Calibri"/>
        <family val="2"/>
        <scheme val="minor"/>
      </rPr>
      <t xml:space="preserve"> Planilha de Referência - SETOP (por região), DER-MG, SUDECAP, SINAPI, DNIT, COPASA, ou outra.</t>
    </r>
  </si>
  <si>
    <r>
      <rPr>
        <b/>
        <u/>
        <sz val="11"/>
        <color theme="1"/>
        <rFont val="Calibri"/>
        <family val="2"/>
        <scheme val="minor"/>
      </rPr>
      <t>3.5.6.</t>
    </r>
    <r>
      <rPr>
        <sz val="11"/>
        <color theme="1"/>
        <rFont val="Calibri"/>
        <family val="2"/>
        <scheme val="minor"/>
      </rPr>
      <t xml:space="preserve"> BDI (%) - Valor total da composição do BDI em %.</t>
    </r>
  </si>
  <si>
    <r>
      <rPr>
        <b/>
        <u/>
        <sz val="11"/>
        <color theme="1"/>
        <rFont val="Calibri"/>
        <family val="2"/>
        <scheme val="minor"/>
      </rPr>
      <t>3.5.7.</t>
    </r>
    <r>
      <rPr>
        <sz val="11"/>
        <color theme="1"/>
        <rFont val="Calibri"/>
        <family val="2"/>
        <scheme val="minor"/>
      </rPr>
      <t xml:space="preserve"> Data - Data de elaboração do orçamento.
</t>
    </r>
  </si>
  <si>
    <r>
      <rPr>
        <b/>
        <u/>
        <sz val="11"/>
        <color theme="1"/>
        <rFont val="Calibri"/>
        <family val="2"/>
        <scheme val="minor"/>
      </rPr>
      <t>3.5.8.</t>
    </r>
    <r>
      <rPr>
        <sz val="11"/>
        <color theme="1"/>
        <rFont val="Calibri"/>
        <family val="2"/>
        <scheme val="minor"/>
      </rPr>
      <t xml:space="preserve"> Somatória Grandes Itens - Efetuar a soma dos subitens que compõem cada grande item da planilha orçamentária. (Atentar-se na correção da formula no caso de inclusão de novas linhas).</t>
    </r>
  </si>
  <si>
    <r>
      <rPr>
        <b/>
        <u/>
        <sz val="11"/>
        <color theme="1"/>
        <rFont val="Calibri"/>
        <family val="2"/>
        <scheme val="minor"/>
      </rPr>
      <t>3.5.9.</t>
    </r>
    <r>
      <rPr>
        <sz val="11"/>
        <color theme="1"/>
        <rFont val="Calibri"/>
        <family val="2"/>
        <scheme val="minor"/>
      </rPr>
      <t xml:space="preserve"> Fórmulas nas colunas H,I e J - Células automáticas, não sendo necessário alteração nas mesmas.</t>
    </r>
  </si>
  <si>
    <r>
      <rPr>
        <b/>
        <sz val="11"/>
        <color theme="1"/>
        <rFont val="Calibri"/>
        <family val="2"/>
        <scheme val="minor"/>
      </rPr>
      <t>3.6.</t>
    </r>
    <r>
      <rPr>
        <sz val="11"/>
        <color theme="1"/>
        <rFont val="Calibri"/>
        <family val="2"/>
        <scheme val="minor"/>
      </rPr>
      <t xml:space="preserve"> No caso de inclusão de novas linhas, deverá ser realizado o ajuste nas fórmulas.</t>
    </r>
  </si>
  <si>
    <r>
      <rPr>
        <b/>
        <i/>
        <sz val="11"/>
        <color theme="1"/>
        <rFont val="Calibri"/>
        <family val="2"/>
        <scheme val="minor"/>
      </rPr>
      <t>3.5.1.1.</t>
    </r>
    <r>
      <rPr>
        <sz val="11"/>
        <color theme="1"/>
        <rFont val="Calibri"/>
        <family val="2"/>
        <scheme val="minor"/>
      </rPr>
      <t xml:space="preserve"> Todos os itens da planilha orçamentária devem possuir códigos de referência, as linhas da somatória dos grandes itens.</t>
    </r>
  </si>
  <si>
    <r>
      <rPr>
        <b/>
        <i/>
        <sz val="11"/>
        <color theme="1"/>
        <rFont val="Calibri"/>
        <family val="2"/>
        <scheme val="minor"/>
      </rPr>
      <t>3.5.1.2.</t>
    </r>
    <r>
      <rPr>
        <b/>
        <sz val="11"/>
        <color theme="1"/>
        <rFont val="Calibri"/>
        <family val="2"/>
        <scheme val="minor"/>
      </rPr>
      <t xml:space="preserve"> </t>
    </r>
    <r>
      <rPr>
        <sz val="11"/>
        <color theme="1"/>
        <rFont val="Calibri"/>
        <family val="2"/>
        <scheme val="minor"/>
      </rPr>
      <t>No caso de cotações deverá obedecer ao código padrão de referência, conforme orientações referentes a planilha de cotações.</t>
    </r>
  </si>
  <si>
    <r>
      <rPr>
        <b/>
        <i/>
        <sz val="11"/>
        <color theme="1"/>
        <rFont val="Calibri"/>
        <family val="2"/>
        <scheme val="minor"/>
      </rPr>
      <t>3.5.6.1.</t>
    </r>
    <r>
      <rPr>
        <b/>
        <sz val="11"/>
        <color theme="1"/>
        <rFont val="Calibri"/>
        <family val="2"/>
        <scheme val="minor"/>
      </rPr>
      <t xml:space="preserve"> </t>
    </r>
    <r>
      <rPr>
        <sz val="11"/>
        <color theme="1"/>
        <rFont val="Calibri"/>
        <family val="2"/>
        <scheme val="minor"/>
      </rPr>
      <t>Deverá ser apresentado a memória de cálculo adotada do BDI.</t>
    </r>
  </si>
  <si>
    <r>
      <rPr>
        <b/>
        <sz val="11"/>
        <color theme="1"/>
        <rFont val="Calibri"/>
        <family val="2"/>
        <scheme val="minor"/>
      </rPr>
      <t xml:space="preserve">4.1. </t>
    </r>
    <r>
      <rPr>
        <sz val="11"/>
        <color theme="1"/>
        <rFont val="Calibri"/>
        <family val="2"/>
        <scheme val="minor"/>
      </rPr>
      <t>Deverá conter todas as informações solicitadas no cabeçalho do documento.</t>
    </r>
  </si>
  <si>
    <r>
      <rPr>
        <b/>
        <sz val="11"/>
        <color theme="1"/>
        <rFont val="Calibri"/>
        <family val="2"/>
        <scheme val="minor"/>
      </rPr>
      <t>4.2.</t>
    </r>
    <r>
      <rPr>
        <sz val="11"/>
        <color theme="1"/>
        <rFont val="Calibri"/>
        <family val="2"/>
        <scheme val="minor"/>
      </rPr>
      <t xml:space="preserve"> O nome do projeto deverá ser idêntico ao informado na Capa.</t>
    </r>
  </si>
  <si>
    <r>
      <rPr>
        <b/>
        <sz val="11"/>
        <color theme="1"/>
        <rFont val="Calibri"/>
        <family val="2"/>
        <scheme val="minor"/>
      </rPr>
      <t>4.3.</t>
    </r>
    <r>
      <rPr>
        <sz val="11"/>
        <color theme="1"/>
        <rFont val="Calibri"/>
        <family val="2"/>
        <scheme val="minor"/>
      </rPr>
      <t xml:space="preserve"> Adaptar o cronograma de acordo com a previsão de execução dos serviços mês a mês.</t>
    </r>
  </si>
  <si>
    <r>
      <rPr>
        <b/>
        <sz val="11"/>
        <color theme="1"/>
        <rFont val="Calibri"/>
        <family val="2"/>
        <scheme val="minor"/>
      </rPr>
      <t>4.4.</t>
    </r>
    <r>
      <rPr>
        <sz val="11"/>
        <color theme="1"/>
        <rFont val="Calibri"/>
        <family val="2"/>
        <scheme val="minor"/>
      </rPr>
      <t xml:space="preserve"> Caso o prazo exceda 6 (seis) meses, acrescentar as colunas necessárias.</t>
    </r>
  </si>
  <si>
    <r>
      <rPr>
        <b/>
        <sz val="11"/>
        <color theme="1"/>
        <rFont val="Calibri"/>
        <family val="2"/>
        <scheme val="minor"/>
      </rPr>
      <t>4.5.</t>
    </r>
    <r>
      <rPr>
        <sz val="11"/>
        <color theme="1"/>
        <rFont val="Calibri"/>
        <family val="2"/>
        <scheme val="minor"/>
      </rPr>
      <t xml:space="preserve"> Caso o prazo seja inferior a 6 (seis) meses, utilizar as colunas necessárias (exemplo: se o prazo for de um mês, preencher somente referente ao 1º mês).</t>
    </r>
  </si>
  <si>
    <r>
      <rPr>
        <b/>
        <sz val="11"/>
        <color theme="1"/>
        <rFont val="Calibri"/>
        <family val="2"/>
        <scheme val="minor"/>
      </rPr>
      <t>4.6.</t>
    </r>
    <r>
      <rPr>
        <sz val="11"/>
        <color theme="1"/>
        <rFont val="Calibri"/>
        <family val="2"/>
        <scheme val="minor"/>
      </rPr>
      <t xml:space="preserve"> Acrescentar linhas, se o número de grandes itens superar as linhas existentes. Caso ao contrário excluir linhas não utilizadas.</t>
    </r>
  </si>
  <si>
    <r>
      <rPr>
        <b/>
        <sz val="11"/>
        <color theme="1"/>
        <rFont val="Calibri"/>
        <family val="2"/>
        <scheme val="minor"/>
      </rPr>
      <t>4.7.</t>
    </r>
    <r>
      <rPr>
        <sz val="11"/>
        <color theme="1"/>
        <rFont val="Calibri"/>
        <family val="2"/>
        <scheme val="minor"/>
      </rPr>
      <t xml:space="preserve"> No caso de inclusão de novas linhas ou colunas, deverá ser realizado o ajuste nas fórmulas.</t>
    </r>
  </si>
  <si>
    <r>
      <rPr>
        <b/>
        <sz val="11"/>
        <color theme="1"/>
        <rFont val="Calibri"/>
        <family val="2"/>
        <scheme val="minor"/>
      </rPr>
      <t>5.1.</t>
    </r>
    <r>
      <rPr>
        <sz val="11"/>
        <color theme="1"/>
        <rFont val="Calibri"/>
        <family val="2"/>
        <scheme val="minor"/>
      </rPr>
      <t xml:space="preserve"> Somente deverá ser utilizada no caso de o orçamento contemplar cotações.</t>
    </r>
  </si>
  <si>
    <r>
      <rPr>
        <b/>
        <u/>
        <sz val="11"/>
        <color theme="1"/>
        <rFont val="Calibri"/>
        <family val="2"/>
        <scheme val="minor"/>
      </rPr>
      <t>5.1.1.</t>
    </r>
    <r>
      <rPr>
        <sz val="11"/>
        <color theme="1"/>
        <rFont val="Calibri"/>
        <family val="2"/>
        <scheme val="minor"/>
      </rPr>
      <t xml:space="preserve"> Deverá ser enviado os documentos de cotações com as propostas dos fornecedores anexos a está planilha.</t>
    </r>
  </si>
  <si>
    <r>
      <rPr>
        <b/>
        <sz val="11"/>
        <color theme="1"/>
        <rFont val="Calibri"/>
        <family val="2"/>
        <scheme val="minor"/>
      </rPr>
      <t>5.2.</t>
    </r>
    <r>
      <rPr>
        <sz val="11"/>
        <color theme="1"/>
        <rFont val="Calibri"/>
        <family val="2"/>
        <scheme val="minor"/>
      </rPr>
      <t xml:space="preserve"> Deverá conter todas as informações solicitadas no cabeçalho do documento.</t>
    </r>
  </si>
  <si>
    <r>
      <rPr>
        <b/>
        <sz val="11"/>
        <color theme="1"/>
        <rFont val="Calibri"/>
        <family val="2"/>
        <scheme val="minor"/>
      </rPr>
      <t>5.3.</t>
    </r>
    <r>
      <rPr>
        <sz val="11"/>
        <color theme="1"/>
        <rFont val="Calibri"/>
        <family val="2"/>
        <scheme val="minor"/>
      </rPr>
      <t xml:space="preserve"> O nome do Projeto deverá ser idêntico ao informado na Capa.</t>
    </r>
  </si>
  <si>
    <r>
      <rPr>
        <b/>
        <sz val="11"/>
        <color theme="1"/>
        <rFont val="Calibri"/>
        <family val="2"/>
        <scheme val="minor"/>
      </rPr>
      <t>5.4.</t>
    </r>
    <r>
      <rPr>
        <sz val="11"/>
        <color theme="1"/>
        <rFont val="Calibri"/>
        <family val="2"/>
        <scheme val="minor"/>
      </rPr>
      <t xml:space="preserve"> Informar no mínimo 3 (três) fornecedores por cada cotação.</t>
    </r>
  </si>
  <si>
    <r>
      <rPr>
        <b/>
        <sz val="11"/>
        <color theme="1"/>
        <rFont val="Calibri"/>
        <family val="2"/>
        <scheme val="minor"/>
      </rPr>
      <t>5.5.</t>
    </r>
    <r>
      <rPr>
        <sz val="11"/>
        <color theme="1"/>
        <rFont val="Calibri"/>
        <family val="2"/>
        <scheme val="minor"/>
      </rPr>
      <t xml:space="preserve"> Os códigos das cotações devem ser seguidos conforme padrões estabelecidos. Os códigos na planilha orçamentária devem ser os mesmos das cotações.</t>
    </r>
  </si>
  <si>
    <r>
      <rPr>
        <b/>
        <sz val="11"/>
        <color theme="1"/>
        <rFont val="Calibri"/>
        <family val="2"/>
        <scheme val="minor"/>
      </rPr>
      <t>5.6.</t>
    </r>
    <r>
      <rPr>
        <sz val="11"/>
        <color theme="1"/>
        <rFont val="Calibri"/>
        <family val="2"/>
        <scheme val="minor"/>
      </rPr>
      <t xml:space="preserve"> Acrescentar linhas, se o número de cotações superar as linhas existentes. Caso ao contrário excluir linhas não utilizadas.</t>
    </r>
  </si>
  <si>
    <r>
      <rPr>
        <b/>
        <sz val="11"/>
        <color theme="1"/>
        <rFont val="Calibri"/>
        <family val="2"/>
        <scheme val="minor"/>
      </rPr>
      <t>5.7.</t>
    </r>
    <r>
      <rPr>
        <sz val="11"/>
        <color theme="1"/>
        <rFont val="Calibri"/>
        <family val="2"/>
        <scheme val="minor"/>
      </rPr>
      <t xml:space="preserve"> No caso de inclusão de novas linhas, deverá ser realizado o ajuste nas formulas.</t>
    </r>
  </si>
  <si>
    <r>
      <rPr>
        <b/>
        <sz val="11"/>
        <color theme="1"/>
        <rFont val="Calibri"/>
        <family val="2"/>
        <scheme val="minor"/>
      </rPr>
      <t>6.1.</t>
    </r>
    <r>
      <rPr>
        <sz val="11"/>
        <color theme="1"/>
        <rFont val="Calibri"/>
        <family val="2"/>
        <scheme val="minor"/>
      </rPr>
      <t xml:space="preserve"> Somente deverá ser utilizada no caso de o orçamento contemplar cotações.</t>
    </r>
  </si>
  <si>
    <r>
      <rPr>
        <b/>
        <u/>
        <sz val="11"/>
        <color theme="1"/>
        <rFont val="Calibri"/>
        <family val="2"/>
        <scheme val="minor"/>
      </rPr>
      <t>6.1.1.</t>
    </r>
    <r>
      <rPr>
        <sz val="11"/>
        <color theme="1"/>
        <rFont val="Calibri"/>
        <family val="2"/>
        <scheme val="minor"/>
      </rPr>
      <t xml:space="preserve"> Deverá ser enviado os documentos de cotações com as proposta dos fornecedores anexos a está planilha.</t>
    </r>
  </si>
  <si>
    <r>
      <rPr>
        <b/>
        <sz val="11"/>
        <color theme="1"/>
        <rFont val="Calibri"/>
        <family val="2"/>
        <scheme val="minor"/>
      </rPr>
      <t>6.2.</t>
    </r>
    <r>
      <rPr>
        <sz val="11"/>
        <color theme="1"/>
        <rFont val="Calibri"/>
        <family val="2"/>
        <scheme val="minor"/>
      </rPr>
      <t xml:space="preserve"> Deverá conter todas as informações solicitadas no cabeçalho do documento.</t>
    </r>
  </si>
  <si>
    <r>
      <rPr>
        <b/>
        <sz val="11"/>
        <color theme="1"/>
        <rFont val="Calibri"/>
        <family val="2"/>
        <scheme val="minor"/>
      </rPr>
      <t>6.3.</t>
    </r>
    <r>
      <rPr>
        <sz val="11"/>
        <color theme="1"/>
        <rFont val="Calibri"/>
        <family val="2"/>
        <scheme val="minor"/>
      </rPr>
      <t xml:space="preserve"> O nome do projeto deverá ser idêntico ao informado na Capa.</t>
    </r>
  </si>
  <si>
    <r>
      <rPr>
        <b/>
        <sz val="11"/>
        <color theme="1"/>
        <rFont val="Calibri"/>
        <family val="2"/>
        <scheme val="minor"/>
      </rPr>
      <t>6.4.</t>
    </r>
    <r>
      <rPr>
        <sz val="11"/>
        <color theme="1"/>
        <rFont val="Calibri"/>
        <family val="2"/>
        <scheme val="minor"/>
      </rPr>
      <t xml:space="preserve"> Informar os dados dos 3 (três) fornecedores referente ao código da cotação.</t>
    </r>
  </si>
  <si>
    <r>
      <rPr>
        <b/>
        <sz val="11"/>
        <color theme="1"/>
        <rFont val="Calibri"/>
        <family val="2"/>
        <scheme val="minor"/>
      </rPr>
      <t>6.5.</t>
    </r>
    <r>
      <rPr>
        <sz val="11"/>
        <color theme="1"/>
        <rFont val="Calibri"/>
        <family val="2"/>
        <scheme val="minor"/>
      </rPr>
      <t xml:space="preserve"> Acrescentar linhas, se o número de cotações superar as linhas existentes. Caso ao contrário excluir linhas não utilizadas.</t>
    </r>
  </si>
  <si>
    <r>
      <rPr>
        <b/>
        <sz val="11"/>
        <color theme="1"/>
        <rFont val="Calibri"/>
        <family val="2"/>
        <scheme val="minor"/>
      </rPr>
      <t>6.6.</t>
    </r>
    <r>
      <rPr>
        <sz val="11"/>
        <color theme="1"/>
        <rFont val="Calibri"/>
        <family val="2"/>
        <scheme val="minor"/>
      </rPr>
      <t xml:space="preserve"> No caso de inclusão de novas linhas, deverá ser realizado o ajuste nas fórmulas.</t>
    </r>
  </si>
  <si>
    <r>
      <rPr>
        <b/>
        <sz val="11"/>
        <color theme="1"/>
        <rFont val="Calibri"/>
        <family val="2"/>
        <scheme val="minor"/>
      </rPr>
      <t>7.1.</t>
    </r>
    <r>
      <rPr>
        <sz val="11"/>
        <color theme="1"/>
        <rFont val="Calibri"/>
        <family val="2"/>
        <scheme val="minor"/>
      </rPr>
      <t xml:space="preserve"> Somente deverá ser utilizada no caso do projeto contemplar Obras de Saneamento - Esgoto, Drenagem, Abastecimento de água e etc..</t>
    </r>
  </si>
  <si>
    <r>
      <rPr>
        <b/>
        <sz val="11"/>
        <color theme="1"/>
        <rFont val="Calibri"/>
        <family val="2"/>
        <scheme val="minor"/>
      </rPr>
      <t>7.2.</t>
    </r>
    <r>
      <rPr>
        <sz val="11"/>
        <color theme="1"/>
        <rFont val="Calibri"/>
        <family val="2"/>
        <scheme val="minor"/>
      </rPr>
      <t xml:space="preserve"> Deverá conter todas as informações solicitadas no cabeçalho do documento.</t>
    </r>
  </si>
  <si>
    <r>
      <rPr>
        <b/>
        <sz val="11"/>
        <color theme="1"/>
        <rFont val="Calibri"/>
        <family val="2"/>
        <scheme val="minor"/>
      </rPr>
      <t>7.3.</t>
    </r>
    <r>
      <rPr>
        <sz val="11"/>
        <color theme="1"/>
        <rFont val="Calibri"/>
        <family val="2"/>
        <scheme val="minor"/>
      </rPr>
      <t xml:space="preserve"> O nome do projeto deverá ser idêntico ao informado na Capa.</t>
    </r>
  </si>
  <si>
    <r>
      <rPr>
        <b/>
        <sz val="11"/>
        <color theme="1"/>
        <rFont val="Calibri"/>
        <family val="2"/>
        <scheme val="minor"/>
      </rPr>
      <t>7.4.</t>
    </r>
    <r>
      <rPr>
        <sz val="11"/>
        <color theme="1"/>
        <rFont val="Calibri"/>
        <family val="2"/>
        <scheme val="minor"/>
      </rPr>
      <t xml:space="preserve"> Deve estar relacionado todas as ruas/trechos e bairros que receberam as obras em referência.</t>
    </r>
  </si>
  <si>
    <r>
      <rPr>
        <b/>
        <sz val="11"/>
        <color theme="1"/>
        <rFont val="Calibri"/>
        <family val="2"/>
        <scheme val="minor"/>
      </rPr>
      <t>7.5.</t>
    </r>
    <r>
      <rPr>
        <sz val="11"/>
        <color theme="1"/>
        <rFont val="Calibri"/>
        <family val="2"/>
        <scheme val="minor"/>
      </rPr>
      <t xml:space="preserve"> Acrescentar linhas, se o número de ruas superar as linhas existentes. Caso ao contrário excluir linhas não utilizadas.</t>
    </r>
  </si>
  <si>
    <r>
      <rPr>
        <b/>
        <sz val="11"/>
        <color theme="1"/>
        <rFont val="Calibri"/>
        <family val="2"/>
        <scheme val="minor"/>
      </rPr>
      <t>7.6.</t>
    </r>
    <r>
      <rPr>
        <sz val="11"/>
        <color theme="1"/>
        <rFont val="Calibri"/>
        <family val="2"/>
        <scheme val="minor"/>
      </rPr>
      <t xml:space="preserve"> No caso de inclusão de novas linhas, deverá ser realizado o ajuste nas fórmulas.</t>
    </r>
  </si>
  <si>
    <r>
      <t>1.</t>
    </r>
    <r>
      <rPr>
        <sz val="12"/>
        <color theme="1"/>
        <rFont val="Calibri"/>
        <family val="2"/>
        <scheme val="minor"/>
      </rPr>
      <t xml:space="preserve"> </t>
    </r>
    <r>
      <rPr>
        <b/>
        <sz val="12"/>
        <color theme="1"/>
        <rFont val="Calibri"/>
        <family val="2"/>
        <scheme val="minor"/>
      </rPr>
      <t>Orientações de Projeto</t>
    </r>
  </si>
  <si>
    <t>• O projeto deverá atender todos os requisitos referente do Edital da Linha de Financiamento em referência.</t>
  </si>
  <si>
    <t>2. Capa do Projeto</t>
  </si>
  <si>
    <r>
      <t>3.</t>
    </r>
    <r>
      <rPr>
        <sz val="12"/>
        <color theme="1"/>
        <rFont val="Calibri"/>
        <family val="2"/>
        <scheme val="minor"/>
      </rPr>
      <t xml:space="preserve"> </t>
    </r>
    <r>
      <rPr>
        <b/>
        <sz val="12"/>
        <color theme="1"/>
        <rFont val="Calibri"/>
        <family val="2"/>
        <scheme val="minor"/>
      </rPr>
      <t>Planilha Orçamentária</t>
    </r>
  </si>
  <si>
    <r>
      <t>4.</t>
    </r>
    <r>
      <rPr>
        <sz val="12"/>
        <color theme="1"/>
        <rFont val="Calibri"/>
        <family val="2"/>
        <scheme val="minor"/>
      </rPr>
      <t xml:space="preserve"> </t>
    </r>
    <r>
      <rPr>
        <b/>
        <sz val="12"/>
        <color theme="1"/>
        <rFont val="Calibri"/>
        <family val="2"/>
        <scheme val="minor"/>
      </rPr>
      <t>Cronograma Físico e Financeiro</t>
    </r>
  </si>
  <si>
    <r>
      <t>5.</t>
    </r>
    <r>
      <rPr>
        <sz val="12"/>
        <color theme="1"/>
        <rFont val="Calibri"/>
        <family val="2"/>
        <scheme val="minor"/>
      </rPr>
      <t xml:space="preserve"> </t>
    </r>
    <r>
      <rPr>
        <b/>
        <sz val="12"/>
        <color theme="1"/>
        <rFont val="Calibri"/>
        <family val="2"/>
        <scheme val="minor"/>
      </rPr>
      <t>Cotações</t>
    </r>
  </si>
  <si>
    <r>
      <t>6.</t>
    </r>
    <r>
      <rPr>
        <sz val="12"/>
        <color theme="1"/>
        <rFont val="Calibri"/>
        <family val="2"/>
        <scheme val="minor"/>
      </rPr>
      <t xml:space="preserve"> </t>
    </r>
    <r>
      <rPr>
        <b/>
        <sz val="12"/>
        <color theme="1"/>
        <rFont val="Calibri"/>
        <family val="2"/>
        <scheme val="minor"/>
      </rPr>
      <t>Infor. Fornecedores</t>
    </r>
  </si>
  <si>
    <r>
      <t>7.</t>
    </r>
    <r>
      <rPr>
        <sz val="12"/>
        <color theme="1"/>
        <rFont val="Calibri"/>
        <family val="2"/>
        <scheme val="minor"/>
      </rPr>
      <t xml:space="preserve"> </t>
    </r>
    <r>
      <rPr>
        <b/>
        <sz val="12"/>
        <color theme="1"/>
        <rFont val="Calibri"/>
        <family val="2"/>
        <scheme val="minor"/>
      </rPr>
      <t>Localização - (Obras de Saneamento)</t>
    </r>
  </si>
  <si>
    <t>RENOVA MUNICÍPIOS NÃO REEMBOLSÁVEL</t>
  </si>
  <si>
    <t>Informe o nome do município ou consórcio</t>
  </si>
  <si>
    <t>Informe o valor total do projeto (R$)</t>
  </si>
  <si>
    <t>PROPONENTE</t>
  </si>
  <si>
    <t>Nº CONTRATO COM BDMG</t>
  </si>
  <si>
    <t>PROGRAMA</t>
  </si>
  <si>
    <t>VALOR TOTAL DO PROJETO</t>
  </si>
  <si>
    <t>RESPONSÁVEL TÉCNICO</t>
  </si>
  <si>
    <t>TIPO DE PROJETO</t>
  </si>
  <si>
    <t>Informe o nº do contrato com o banco (xxx.xxx)</t>
  </si>
  <si>
    <r>
      <rPr>
        <b/>
        <sz val="11"/>
        <color theme="1"/>
        <rFont val="Calibri"/>
        <family val="2"/>
        <scheme val="minor"/>
      </rPr>
      <t>2.2.</t>
    </r>
    <r>
      <rPr>
        <sz val="11"/>
        <color theme="1"/>
        <rFont val="Calibri"/>
        <family val="2"/>
        <scheme val="minor"/>
      </rPr>
      <t xml:space="preserve"> Deverá conter todas as informações solicitadas no documento tais como:
         • Nome do Projeto; (O nome deverá ser idêntico em todos os documentos)
         • Nome do Município / Consórcio;
         • Número do contrato com BDMG composto por 6 números inteiros "xxx.xxx". 
            Em caso de Consórcio, colocar "N.A.";
         • Programa do BDMG;
         • O valor total do projeto;
         • Tipo de projeto;
         • Nome do Responsável Técnico pelo projeto</t>
    </r>
  </si>
  <si>
    <t>Informe o Nome do RT do Projeto.</t>
  </si>
  <si>
    <t>Projeto</t>
  </si>
  <si>
    <t>Proponente</t>
  </si>
  <si>
    <t>Responsável Técnico</t>
  </si>
  <si>
    <t>Nº CREA / CAU</t>
  </si>
  <si>
    <t>BDI 1</t>
  </si>
  <si>
    <t>BDI 2</t>
  </si>
  <si>
    <t>Data</t>
  </si>
  <si>
    <t>Informe o Nº CREA / CAU</t>
  </si>
  <si>
    <t>Informe o BDI 1 (%)</t>
  </si>
  <si>
    <t>Informe o BDI 2 (%)</t>
  </si>
  <si>
    <t>DATA</t>
  </si>
  <si>
    <t>Selecione</t>
  </si>
  <si>
    <t>mês / ano</t>
  </si>
  <si>
    <t>REFERÊNCIAS DE PREÇOS</t>
  </si>
  <si>
    <t>COT.13</t>
  </si>
  <si>
    <t>Informe a data (dd/mm/aaaa)</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</si>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</sst>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quot;R$&quot;\ * #,##0.00_);_(&quot;R$&quot;\ * \(#,##0.00\);_(&quot;R$&quot;\ * &quot;-&quot;??_);_(@_)"/>
    <numFmt numFmtId="165" formatCode="_(* #,##0.00_);_(* \(#,##0.00\);_(* &quot;-&quot;??_);_(@_)"/>
    <numFmt numFmtId="166" formatCode="&quot;R$&quot;\ #,##0.00"/>
    <numFmt numFmtId="167" formatCode="_-* #,##0.00_-;[Red]\-* #,##0.00_-;_-* &quot;-&quot;??_-;_-@_-"/>
    <numFmt numFmtId="168" formatCode="00\º\ &quot;MÊS&quot;"/>
    <numFmt numFmtId="169" formatCode="&quot;R$ &quot;#,##0.00_);[Red]\(&quot;R$ &quot;#,##0.00\)"/>
    <numFmt numFmtId="170" formatCode="_(&quot;R$ &quot;* #,##0.00_);_(&quot;R$ &quot;* \(#,##0.00\);_(&quot;R$ &quot;* &quot;-&quot;??_);_(@_)"/>
    <numFmt numFmtId="171" formatCode="&quot;&quot;00&quot;.&quot;000&quot;.&quot;000&quot;/&quot;0000\-00"/>
    <numFmt numFmtId="172" formatCode="\(##\)\ ####\-####"/>
    <numFmt numFmtId="173" formatCode="00"/>
  </numFmts>
  <fonts count="35"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sz val="9"/>
      <color theme="1"/>
      <name val="Arial"/>
      <family val="2"/>
    </font>
    <font>
      <sz val="9"/>
      <color theme="1"/>
      <name val="Arial"/>
      <family val="2"/>
    </font>
    <font>
      <b/>
      <u/>
      <sz val="9"/>
      <color theme="1"/>
      <name val="Arial"/>
      <family val="2"/>
    </font>
    <font>
      <b/>
      <sz val="14"/>
      <color theme="0"/>
      <name val="Calibri"/>
      <family val="2"/>
      <scheme val="minor"/>
    </font>
    <font>
      <b/>
      <i/>
      <sz val="11"/>
      <color theme="1"/>
      <name val="Calibri"/>
      <family val="2"/>
      <scheme val="minor"/>
    </font>
    <font>
      <b/>
      <u/>
      <sz val="11"/>
      <color theme="1"/>
      <name val="Calibri"/>
      <family val="2"/>
      <scheme val="minor"/>
    </font>
    <font>
      <sz val="8"/>
      <name val="Calibri"/>
      <family val="2"/>
      <scheme val="minor"/>
    </font>
  </fonts>
  <fills count="10">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2" tint="-9.9978637043366805E-2"/>
        <bgColor indexed="64"/>
      </patternFill>
    </fill>
  </fills>
  <borders count="114">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double">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medium">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diagonal/>
    </border>
    <border>
      <left style="thin">
        <color theme="1" tint="0.499984740745262"/>
      </left>
      <right style="thin">
        <color theme="0" tint="-0.499984740745262"/>
      </right>
      <top/>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thin">
        <color theme="1" tint="0.499984740745262"/>
      </right>
      <top style="thin">
        <color theme="0" tint="-0.499984740745262"/>
      </top>
      <bottom style="thin">
        <color theme="0" tint="-0.499984740745262"/>
      </bottom>
      <diagonal/>
    </border>
    <border>
      <left/>
      <right style="thin">
        <color theme="1" tint="0.499984740745262"/>
      </right>
      <top style="thin">
        <color theme="0" tint="-0.499984740745262"/>
      </top>
      <bottom/>
      <diagonal/>
    </border>
    <border>
      <left/>
      <right style="thin">
        <color theme="1" tint="0.499984740745262"/>
      </right>
      <top/>
      <bottom/>
      <diagonal/>
    </border>
    <border>
      <left/>
      <right style="thin">
        <color theme="1" tint="0.499984740745262"/>
      </right>
      <top/>
      <bottom style="thin">
        <color theme="0" tint="-0.499984740745262"/>
      </bottom>
      <diagonal/>
    </border>
    <border>
      <left style="thin">
        <color theme="1" tint="0.499984740745262"/>
      </left>
      <right style="thin">
        <color theme="0" tint="-0.499984740745262"/>
      </right>
      <top style="thin">
        <color theme="1" tint="0.499984740745262"/>
      </top>
      <bottom/>
      <diagonal/>
    </border>
    <border>
      <left style="thin">
        <color theme="0" tint="-0.499984740745262"/>
      </left>
      <right style="thin">
        <color theme="0" tint="-0.499984740745262"/>
      </right>
      <top style="thin">
        <color theme="1" tint="0.499984740745262"/>
      </top>
      <bottom/>
      <diagonal/>
    </border>
    <border>
      <left style="thin">
        <color theme="0" tint="-0.499984740745262"/>
      </left>
      <right style="thin">
        <color theme="1" tint="0.499984740745262"/>
      </right>
      <top style="thin">
        <color theme="1" tint="0.499984740745262"/>
      </top>
      <bottom/>
      <diagonal/>
    </border>
    <border>
      <left style="thin">
        <color theme="1" tint="0.499984740745262"/>
      </left>
      <right/>
      <top style="thin">
        <color theme="0" tint="-0.499984740745262"/>
      </top>
      <bottom style="thin">
        <color theme="0" tint="-0.499984740745262"/>
      </bottom>
      <diagonal/>
    </border>
    <border>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top/>
      <bottom/>
      <diagonal/>
    </border>
    <border>
      <left style="thin">
        <color theme="1" tint="0.499984740745262"/>
      </left>
      <right/>
      <top/>
      <bottom style="thin">
        <color theme="0" tint="-0.499984740745262"/>
      </bottom>
      <diagonal/>
    </border>
    <border>
      <left style="thin">
        <color theme="0" tint="-0.499984740745262"/>
      </left>
      <right style="thin">
        <color theme="1" tint="0.499984740745262"/>
      </right>
      <top style="thin">
        <color theme="0" tint="-0.499984740745262"/>
      </top>
      <bottom/>
      <diagonal/>
    </border>
    <border>
      <left style="thin">
        <color theme="1"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1" tint="0.499984740745262"/>
      </right>
      <top style="thin">
        <color theme="0" tint="-0.499984740745262"/>
      </top>
      <bottom style="medium">
        <color theme="0" tint="-0.499984740745262"/>
      </bottom>
      <diagonal/>
    </border>
    <border>
      <left/>
      <right style="thin">
        <color theme="1" tint="0.499984740745262"/>
      </right>
      <top style="medium">
        <color theme="0" tint="-0.499984740745262"/>
      </top>
      <bottom style="thin">
        <color theme="0" tint="-0.499984740745262"/>
      </bottom>
      <diagonal/>
    </border>
    <border>
      <left style="thin">
        <color theme="1" tint="0.499984740745262"/>
      </left>
      <right/>
      <top style="medium">
        <color theme="0" tint="-0.499984740745262"/>
      </top>
      <bottom style="thin">
        <color theme="1" tint="0.499984740745262"/>
      </bottom>
      <diagonal/>
    </border>
    <border>
      <left/>
      <right/>
      <top style="medium">
        <color theme="0" tint="-0.499984740745262"/>
      </top>
      <bottom style="thin">
        <color theme="1" tint="0.499984740745262"/>
      </bottom>
      <diagonal/>
    </border>
    <border>
      <left style="double">
        <color theme="0" tint="-0.499984740745262"/>
      </left>
      <right style="thin">
        <color theme="0" tint="-0.499984740745262"/>
      </right>
      <top style="medium">
        <color theme="0" tint="-0.499984740745262"/>
      </top>
      <bottom style="thin">
        <color theme="1" tint="0.499984740745262"/>
      </bottom>
      <diagonal/>
    </border>
    <border>
      <left style="thin">
        <color theme="0" tint="-0.499984740745262"/>
      </left>
      <right style="double">
        <color theme="0" tint="-0.499984740745262"/>
      </right>
      <top style="medium">
        <color theme="0" tint="-0.499984740745262"/>
      </top>
      <bottom style="thin">
        <color theme="1" tint="0.499984740745262"/>
      </bottom>
      <diagonal/>
    </border>
    <border>
      <left style="thin">
        <color theme="0" tint="-0.499984740745262"/>
      </left>
      <right style="thin">
        <color theme="1" tint="0.499984740745262"/>
      </right>
      <top style="medium">
        <color theme="0" tint="-0.499984740745262"/>
      </top>
      <bottom style="thin">
        <color theme="1" tint="0.499984740745262"/>
      </bottom>
      <diagonal/>
    </border>
    <border>
      <left/>
      <right style="thin">
        <color theme="0" tint="-0.499984740745262"/>
      </right>
      <top style="medium">
        <color theme="0" tint="-0.499984740745262"/>
      </top>
      <bottom style="thin">
        <color theme="0" tint="-0.499984740745262"/>
      </bottom>
      <diagonal/>
    </border>
    <border>
      <left style="thin">
        <color theme="1" tint="0.499984740745262"/>
      </left>
      <right style="thin">
        <color theme="0" tint="-0.499984740745262"/>
      </right>
      <top style="thin">
        <color theme="1" tint="0.499984740745262"/>
      </top>
      <bottom style="thin">
        <color theme="1" tint="0.499984740745262"/>
      </bottom>
      <diagonal/>
    </border>
    <border>
      <left style="thin">
        <color theme="0" tint="-0.499984740745262"/>
      </left>
      <right style="thin">
        <color theme="0" tint="-0.499984740745262"/>
      </right>
      <top style="thin">
        <color theme="1" tint="0.499984740745262"/>
      </top>
      <bottom style="thin">
        <color theme="1" tint="0.499984740745262"/>
      </bottom>
      <diagonal/>
    </border>
    <border>
      <left style="thin">
        <color theme="0"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0" tint="-0.499984740745262"/>
      </right>
      <top style="thin">
        <color theme="0" tint="-0.499984740745262"/>
      </top>
      <bottom style="thin">
        <color theme="1" tint="0.499984740745262"/>
      </bottom>
      <diagonal/>
    </border>
    <border>
      <left style="thin">
        <color theme="0" tint="-0.499984740745262"/>
      </left>
      <right style="thin">
        <color theme="0" tint="-0.499984740745262"/>
      </right>
      <top style="thin">
        <color theme="0" tint="-0.499984740745262"/>
      </top>
      <bottom style="thin">
        <color theme="1" tint="0.499984740745262"/>
      </bottom>
      <diagonal/>
    </border>
    <border>
      <left style="thin">
        <color theme="0" tint="-0.499984740745262"/>
      </left>
      <right/>
      <top style="thin">
        <color theme="0" tint="-0.499984740745262"/>
      </top>
      <bottom style="thin">
        <color theme="1" tint="0.499984740745262"/>
      </bottom>
      <diagonal/>
    </border>
    <border>
      <left style="double">
        <color theme="0" tint="-0.499984740745262"/>
      </left>
      <right style="thin">
        <color theme="0" tint="-0.499984740745262"/>
      </right>
      <top style="thin">
        <color theme="0" tint="-0.499984740745262"/>
      </top>
      <bottom style="thin">
        <color theme="1" tint="0.499984740745262"/>
      </bottom>
      <diagonal/>
    </border>
    <border>
      <left style="thin">
        <color theme="0" tint="-0.499984740745262"/>
      </left>
      <right style="thin">
        <color theme="1" tint="0.499984740745262"/>
      </right>
      <top style="thin">
        <color theme="0" tint="-0.499984740745262"/>
      </top>
      <bottom style="thin">
        <color theme="1" tint="0.499984740745262"/>
      </bottom>
      <diagonal/>
    </border>
    <border>
      <left style="thin">
        <color theme="1" tint="0.499984740745262"/>
      </left>
      <right style="thin">
        <color theme="0" tint="-0.499984740745262"/>
      </right>
      <top style="thin">
        <color theme="1" tint="0.499984740745262"/>
      </top>
      <bottom style="thin">
        <color theme="0" tint="-0.499984740745262"/>
      </bottom>
      <diagonal/>
    </border>
    <border>
      <left style="thin">
        <color theme="0" tint="-0.499984740745262"/>
      </left>
      <right/>
      <top style="thin">
        <color theme="1" tint="0.499984740745262"/>
      </top>
      <bottom style="thin">
        <color theme="0" tint="-0.499984740745262"/>
      </bottom>
      <diagonal/>
    </border>
    <border>
      <left style="thin">
        <color theme="0" tint="-0.499984740745262"/>
      </left>
      <right style="thin">
        <color theme="0" tint="-0.499984740745262"/>
      </right>
      <top style="thin">
        <color theme="1" tint="0.499984740745262"/>
      </top>
      <bottom style="thin">
        <color theme="0" tint="-0.499984740745262"/>
      </bottom>
      <diagonal/>
    </border>
    <border>
      <left style="thin">
        <color theme="0" tint="-0.499984740745262"/>
      </left>
      <right style="double">
        <color theme="0" tint="-0.499984740745262"/>
      </right>
      <top style="thin">
        <color theme="1" tint="0.499984740745262"/>
      </top>
      <bottom style="thin">
        <color theme="0" tint="-0.499984740745262"/>
      </bottom>
      <diagonal/>
    </border>
    <border>
      <left/>
      <right style="thin">
        <color theme="0" tint="-0.499984740745262"/>
      </right>
      <top style="thin">
        <color theme="1" tint="0.499984740745262"/>
      </top>
      <bottom style="thin">
        <color theme="0" tint="-0.499984740745262"/>
      </bottom>
      <diagonal/>
    </border>
    <border>
      <left style="thin">
        <color theme="0" tint="-0.499984740745262"/>
      </left>
      <right style="thin">
        <color theme="1" tint="0.499984740745262"/>
      </right>
      <top style="thin">
        <color theme="1"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1" tint="0.499984740745262"/>
      </bottom>
      <diagonal/>
    </border>
    <border>
      <left/>
      <right style="thin">
        <color theme="0" tint="-0.499984740745262"/>
      </right>
      <top style="thin">
        <color theme="0" tint="-0.499984740745262"/>
      </top>
      <bottom style="thin">
        <color theme="1" tint="0.499984740745262"/>
      </bottom>
      <diagonal/>
    </border>
    <border>
      <left style="thin">
        <color theme="1" tint="0.499984740745262"/>
      </left>
      <right style="thin">
        <color theme="0" tint="-0.499984740745262"/>
      </right>
      <top/>
      <bottom style="medium">
        <color theme="0" tint="-0.499984740745262"/>
      </bottom>
      <diagonal/>
    </border>
    <border>
      <left/>
      <right style="thin">
        <color theme="1" tint="0.499984740745262"/>
      </right>
      <top/>
      <bottom style="medium">
        <color theme="0" tint="-0.499984740745262"/>
      </bottom>
      <diagonal/>
    </border>
    <border>
      <left style="thin">
        <color theme="1" tint="0.499984740745262"/>
      </left>
      <right style="thin">
        <color theme="0" tint="-0.499984740745262"/>
      </right>
      <top/>
      <bottom style="thin">
        <color theme="1" tint="0.499984740745262"/>
      </bottom>
      <diagonal/>
    </border>
    <border>
      <left style="thin">
        <color theme="0" tint="-0.499984740745262"/>
      </left>
      <right style="thin">
        <color theme="0" tint="-0.499984740745262"/>
      </right>
      <top/>
      <bottom style="thin">
        <color theme="1" tint="0.499984740745262"/>
      </bottom>
      <diagonal/>
    </border>
    <border>
      <left style="thin">
        <color theme="0" tint="-0.499984740745262"/>
      </left>
      <right/>
      <top/>
      <bottom style="thin">
        <color theme="1" tint="0.499984740745262"/>
      </bottom>
      <diagonal/>
    </border>
    <border>
      <left style="double">
        <color theme="0" tint="-0.499984740745262"/>
      </left>
      <right style="double">
        <color theme="0" tint="-0.499984740745262"/>
      </right>
      <top style="thin">
        <color theme="0" tint="-0.499984740745262"/>
      </top>
      <bottom style="thin">
        <color theme="1" tint="0.499984740745262"/>
      </bottom>
      <diagonal/>
    </border>
    <border>
      <left/>
      <right/>
      <top style="thin">
        <color theme="0" tint="-0.499984740745262"/>
      </top>
      <bottom style="thin">
        <color theme="1" tint="0.499984740745262"/>
      </bottom>
      <diagonal/>
    </border>
    <border>
      <left/>
      <right style="thin">
        <color theme="1" tint="0.499984740745262"/>
      </right>
      <top style="thin">
        <color theme="0" tint="-0.499984740745262"/>
      </top>
      <bottom style="thin">
        <color theme="1" tint="0.499984740745262"/>
      </bottom>
      <diagonal/>
    </border>
    <border>
      <left style="thin">
        <color theme="0" tint="-0.499984740745262"/>
      </left>
      <right style="thin">
        <color theme="1" tint="0.499984740745262"/>
      </right>
      <top/>
      <bottom style="medium">
        <color theme="0" tint="-0.499984740745262"/>
      </bottom>
      <diagonal/>
    </border>
    <border>
      <left style="thin">
        <color theme="1" tint="0.499984740745262"/>
      </left>
      <right/>
      <top style="thin">
        <color theme="1" tint="0.499984740745262"/>
      </top>
      <bottom style="thin">
        <color theme="0" tint="-0.499984740745262"/>
      </bottom>
      <diagonal/>
    </border>
    <border>
      <left/>
      <right/>
      <top style="thin">
        <color theme="1" tint="0.499984740745262"/>
      </top>
      <bottom style="thin">
        <color theme="0" tint="-0.499984740745262"/>
      </bottom>
      <diagonal/>
    </border>
    <border>
      <left/>
      <right style="thin">
        <color theme="1" tint="0.499984740745262"/>
      </right>
      <top style="thin">
        <color theme="1" tint="0.499984740745262"/>
      </top>
      <bottom style="thin">
        <color theme="0" tint="-0.499984740745262"/>
      </bottom>
      <diagonal/>
    </border>
    <border>
      <left style="thin">
        <color theme="1"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bottom style="thin">
        <color theme="1" tint="0.499984740745262"/>
      </bottom>
      <diagonal/>
    </border>
    <border>
      <left style="thin">
        <color theme="0" tint="-0.499984740745262"/>
      </left>
      <right style="double">
        <color theme="0" tint="-0.499984740745262"/>
      </right>
      <top/>
      <bottom style="thin">
        <color theme="1" tint="0.499984740745262"/>
      </bottom>
      <diagonal/>
    </border>
    <border>
      <left/>
      <right style="thin">
        <color theme="0" tint="-0.499984740745262"/>
      </right>
      <top/>
      <bottom style="thin">
        <color theme="1" tint="0.499984740745262"/>
      </bottom>
      <diagonal/>
    </border>
    <border>
      <left style="thin">
        <color theme="0" tint="-0.499984740745262"/>
      </left>
      <right style="thin">
        <color theme="1" tint="0.499984740745262"/>
      </right>
      <top/>
      <bottom style="thin">
        <color theme="1" tint="0.499984740745262"/>
      </bottom>
      <diagonal/>
    </border>
  </borders>
  <cellStyleXfs count="18">
    <xf numFmtId="0" fontId="0" fillId="0" borderId="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4" fontId="3" fillId="0" borderId="25">
      <alignment vertical="justify"/>
    </xf>
    <xf numFmtId="165" fontId="3" fillId="0" borderId="0" applyFont="0" applyFill="0" applyBorder="0" applyAlignment="0" applyProtection="0"/>
    <xf numFmtId="9" fontId="1" fillId="0" borderId="0" applyFont="0" applyFill="0" applyBorder="0" applyAlignment="0" applyProtection="0"/>
    <xf numFmtId="170" fontId="3" fillId="0" borderId="0" applyFont="0" applyFill="0" applyBorder="0" applyAlignment="0" applyProtection="0"/>
    <xf numFmtId="0" fontId="1" fillId="0" borderId="0"/>
    <xf numFmtId="9" fontId="1" fillId="0" borderId="0" applyFont="0" applyFill="0" applyBorder="0" applyAlignment="0" applyProtection="0"/>
  </cellStyleXfs>
  <cellXfs count="436">
    <xf numFmtId="0" fontId="0" fillId="0" borderId="0" xfId="0"/>
    <xf numFmtId="0" fontId="7" fillId="0" borderId="0" xfId="0" applyFont="1" applyAlignment="1">
      <alignment vertical="center"/>
    </xf>
    <xf numFmtId="0" fontId="4" fillId="0" borderId="0" xfId="0" applyFont="1"/>
    <xf numFmtId="49" fontId="0" fillId="0" borderId="0" xfId="0" quotePrefix="1" applyNumberFormat="1" applyAlignment="1">
      <alignment horizontal="left" vertical="center" wrapText="1"/>
    </xf>
    <xf numFmtId="0" fontId="8" fillId="0" borderId="0" xfId="0" applyFont="1"/>
    <xf numFmtId="0" fontId="3" fillId="4" borderId="0" xfId="11" applyFill="1" applyAlignment="1">
      <alignment horizontal="center" vertical="center"/>
    </xf>
    <xf numFmtId="0" fontId="3" fillId="4" borderId="0" xfId="11" applyFill="1" applyAlignment="1">
      <alignment vertical="center"/>
    </xf>
    <xf numFmtId="0" fontId="3" fillId="0" borderId="0" xfId="11" applyAlignment="1">
      <alignment vertical="center"/>
    </xf>
    <xf numFmtId="0" fontId="3" fillId="0" borderId="0" xfId="11"/>
    <xf numFmtId="0" fontId="14" fillId="4" borderId="24" xfId="11" applyFont="1" applyFill="1" applyBorder="1" applyAlignment="1">
      <alignment vertical="center"/>
    </xf>
    <xf numFmtId="0" fontId="15" fillId="0" borderId="0" xfId="11" applyFont="1" applyAlignment="1">
      <alignment vertical="center"/>
    </xf>
    <xf numFmtId="0" fontId="15" fillId="0" borderId="0" xfId="11" applyFont="1"/>
    <xf numFmtId="169" fontId="14" fillId="3" borderId="12" xfId="11" applyNumberFormat="1" applyFont="1" applyFill="1" applyBorder="1" applyAlignment="1">
      <alignment horizontal="center" vertical="center"/>
    </xf>
    <xf numFmtId="0" fontId="14" fillId="3" borderId="15" xfId="11" applyFont="1" applyFill="1" applyBorder="1" applyAlignment="1">
      <alignment horizontal="center" vertical="center"/>
    </xf>
    <xf numFmtId="169" fontId="14" fillId="3" borderId="16" xfId="11" applyNumberFormat="1" applyFont="1" applyFill="1" applyBorder="1" applyAlignment="1">
      <alignment horizontal="center" vertical="center"/>
    </xf>
    <xf numFmtId="165" fontId="9" fillId="4" borderId="6" xfId="10" applyFont="1" applyFill="1" applyBorder="1" applyAlignment="1">
      <alignment vertical="center" wrapText="1"/>
    </xf>
    <xf numFmtId="10" fontId="14" fillId="4" borderId="11" xfId="9" applyNumberFormat="1" applyFont="1" applyFill="1" applyBorder="1" applyAlignment="1">
      <alignment horizontal="center" vertical="center" wrapText="1"/>
    </xf>
    <xf numFmtId="165" fontId="9" fillId="4" borderId="5" xfId="10" applyFont="1" applyFill="1" applyBorder="1" applyAlignment="1">
      <alignment vertical="center" wrapText="1"/>
    </xf>
    <xf numFmtId="10" fontId="9" fillId="4" borderId="6" xfId="9" applyNumberFormat="1" applyFont="1" applyFill="1" applyBorder="1" applyAlignment="1">
      <alignment vertical="center" wrapText="1"/>
    </xf>
    <xf numFmtId="10" fontId="9" fillId="4" borderId="6" xfId="11" applyNumberFormat="1" applyFont="1" applyFill="1" applyBorder="1" applyAlignment="1">
      <alignment vertical="center" wrapText="1"/>
    </xf>
    <xf numFmtId="165" fontId="9" fillId="4" borderId="7" xfId="10" applyFont="1" applyFill="1" applyBorder="1" applyAlignment="1">
      <alignment vertical="center" wrapText="1"/>
    </xf>
    <xf numFmtId="10" fontId="14" fillId="4" borderId="19" xfId="9" applyNumberFormat="1" applyFont="1" applyFill="1" applyBorder="1" applyAlignment="1">
      <alignment horizontal="center" vertical="center" wrapText="1"/>
    </xf>
    <xf numFmtId="165" fontId="9" fillId="4" borderId="4" xfId="10" applyFont="1" applyFill="1" applyBorder="1" applyAlignment="1">
      <alignment vertical="center" wrapText="1"/>
    </xf>
    <xf numFmtId="10" fontId="9" fillId="4" borderId="7" xfId="9" applyNumberFormat="1" applyFont="1" applyFill="1" applyBorder="1" applyAlignment="1">
      <alignment vertical="center" wrapText="1"/>
    </xf>
    <xf numFmtId="10" fontId="9" fillId="4" borderId="7" xfId="11" applyNumberFormat="1" applyFont="1" applyFill="1" applyBorder="1" applyAlignment="1">
      <alignment vertical="center" wrapText="1"/>
    </xf>
    <xf numFmtId="0" fontId="9" fillId="4" borderId="0" xfId="11" applyFont="1" applyFill="1" applyAlignment="1">
      <alignment horizontal="center" vertical="center"/>
    </xf>
    <xf numFmtId="0" fontId="9" fillId="4" borderId="0" xfId="11" applyFont="1" applyFill="1" applyAlignment="1">
      <alignment vertical="center"/>
    </xf>
    <xf numFmtId="165" fontId="9" fillId="4" borderId="0" xfId="10" applyFont="1" applyFill="1" applyBorder="1" applyAlignment="1">
      <alignment vertical="center"/>
    </xf>
    <xf numFmtId="9" fontId="14" fillId="4" borderId="0" xfId="9" applyFont="1" applyFill="1" applyBorder="1" applyAlignment="1">
      <alignment horizontal="center" vertical="center"/>
    </xf>
    <xf numFmtId="9" fontId="9" fillId="4" borderId="0" xfId="11" applyNumberFormat="1" applyFont="1" applyFill="1" applyAlignment="1">
      <alignment vertical="center"/>
    </xf>
    <xf numFmtId="0" fontId="14" fillId="0" borderId="0" xfId="11" applyFont="1"/>
    <xf numFmtId="0" fontId="3" fillId="4" borderId="0" xfId="11" applyFill="1" applyAlignment="1">
      <alignment horizontal="left" vertical="center"/>
    </xf>
    <xf numFmtId="0" fontId="17" fillId="4" borderId="0" xfId="12" applyNumberFormat="1" applyFont="1" applyFill="1" applyBorder="1" applyAlignment="1">
      <alignment vertical="center"/>
    </xf>
    <xf numFmtId="0" fontId="17" fillId="4" borderId="0" xfId="12" applyNumberFormat="1" applyFont="1" applyFill="1" applyBorder="1" applyAlignment="1">
      <alignment horizontal="center" vertical="center"/>
    </xf>
    <xf numFmtId="0" fontId="17" fillId="4" borderId="0" xfId="12" applyNumberFormat="1" applyFont="1" applyFill="1" applyBorder="1" applyAlignment="1">
      <alignment horizontal="left" vertical="center" wrapText="1"/>
    </xf>
    <xf numFmtId="0" fontId="17" fillId="0" borderId="0" xfId="12" applyNumberFormat="1" applyFont="1" applyBorder="1" applyAlignment="1">
      <alignment vertical="center"/>
    </xf>
    <xf numFmtId="165" fontId="17" fillId="4" borderId="0" xfId="13" applyFont="1" applyFill="1" applyBorder="1" applyAlignment="1">
      <alignment horizontal="center" vertical="center"/>
    </xf>
    <xf numFmtId="0" fontId="14" fillId="4" borderId="0" xfId="11" applyFont="1" applyFill="1" applyAlignment="1">
      <alignment vertical="center"/>
    </xf>
    <xf numFmtId="10" fontId="14" fillId="4" borderId="0" xfId="14" applyNumberFormat="1" applyFont="1" applyFill="1" applyBorder="1" applyAlignment="1" applyProtection="1">
      <alignment horizontal="left" vertical="center"/>
      <protection locked="0"/>
    </xf>
    <xf numFmtId="165" fontId="19" fillId="4" borderId="0" xfId="13" applyFont="1" applyFill="1" applyBorder="1" applyAlignment="1">
      <alignment vertical="center" wrapText="1"/>
    </xf>
    <xf numFmtId="0" fontId="14" fillId="3" borderId="26" xfId="12" applyNumberFormat="1" applyFont="1" applyFill="1" applyBorder="1" applyAlignment="1">
      <alignment horizontal="center" vertical="center" wrapText="1"/>
    </xf>
    <xf numFmtId="165" fontId="14" fillId="3" borderId="28" xfId="13" applyFont="1" applyFill="1" applyBorder="1" applyAlignment="1">
      <alignment horizontal="center" vertical="center" wrapText="1"/>
    </xf>
    <xf numFmtId="165" fontId="14" fillId="3" borderId="26" xfId="13" applyFont="1" applyFill="1" applyBorder="1" applyAlignment="1">
      <alignment horizontal="center" vertical="center" wrapText="1"/>
    </xf>
    <xf numFmtId="165" fontId="14" fillId="3" borderId="29" xfId="13" applyFont="1" applyFill="1" applyBorder="1" applyAlignment="1">
      <alignment horizontal="center" vertical="center" wrapText="1"/>
    </xf>
    <xf numFmtId="165" fontId="14" fillId="3" borderId="30" xfId="13" applyFont="1" applyFill="1" applyBorder="1" applyAlignment="1">
      <alignment horizontal="center" vertical="center" wrapText="1"/>
    </xf>
    <xf numFmtId="165" fontId="19" fillId="0" borderId="0" xfId="13" applyFont="1" applyBorder="1" applyAlignment="1">
      <alignment vertical="center" wrapText="1"/>
    </xf>
    <xf numFmtId="165" fontId="19" fillId="0" borderId="31" xfId="13" applyFont="1" applyBorder="1" applyAlignment="1">
      <alignment vertical="center" wrapText="1"/>
    </xf>
    <xf numFmtId="0" fontId="9" fillId="0" borderId="0" xfId="12" applyNumberFormat="1" applyFont="1" applyBorder="1" applyAlignment="1">
      <alignment vertical="center" wrapText="1"/>
    </xf>
    <xf numFmtId="0" fontId="9" fillId="0" borderId="6" xfId="13" applyNumberFormat="1" applyFont="1" applyFill="1" applyBorder="1" applyAlignment="1">
      <alignment horizontal="center" vertical="center" wrapText="1"/>
    </xf>
    <xf numFmtId="0" fontId="9" fillId="0" borderId="6" xfId="13" applyNumberFormat="1" applyFont="1" applyFill="1" applyBorder="1" applyAlignment="1">
      <alignment horizontal="left" vertical="center" wrapText="1"/>
    </xf>
    <xf numFmtId="167" fontId="9" fillId="0" borderId="24" xfId="13" applyNumberFormat="1" applyFont="1" applyFill="1" applyBorder="1" applyAlignment="1">
      <alignment horizontal="center" vertical="center" wrapText="1"/>
    </xf>
    <xf numFmtId="0" fontId="9" fillId="4" borderId="0" xfId="12" applyNumberFormat="1" applyFont="1" applyFill="1" applyBorder="1" applyAlignment="1">
      <alignment vertical="center" wrapText="1"/>
    </xf>
    <xf numFmtId="167" fontId="9" fillId="0" borderId="3" xfId="13" applyNumberFormat="1" applyFont="1" applyFill="1" applyBorder="1" applyAlignment="1">
      <alignment horizontal="center" vertical="center" wrapText="1"/>
    </xf>
    <xf numFmtId="0" fontId="17" fillId="4" borderId="0" xfId="12" applyNumberFormat="1" applyFont="1" applyFill="1" applyBorder="1" applyAlignment="1">
      <alignment vertical="center" wrapText="1"/>
    </xf>
    <xf numFmtId="0" fontId="17" fillId="4" borderId="0" xfId="12" applyNumberFormat="1" applyFont="1" applyFill="1" applyBorder="1" applyAlignment="1">
      <alignment horizontal="center" vertical="center" wrapText="1"/>
    </xf>
    <xf numFmtId="165" fontId="20" fillId="4" borderId="0" xfId="13" applyFont="1" applyFill="1" applyBorder="1" applyAlignment="1">
      <alignment vertical="center" wrapText="1"/>
    </xf>
    <xf numFmtId="165" fontId="17" fillId="4" borderId="0" xfId="13" applyFont="1" applyFill="1" applyBorder="1" applyAlignment="1">
      <alignment horizontal="center" vertical="center" wrapText="1"/>
    </xf>
    <xf numFmtId="165" fontId="21" fillId="4" borderId="0" xfId="13" applyFont="1" applyFill="1" applyBorder="1" applyAlignment="1">
      <alignment vertical="center" wrapText="1"/>
    </xf>
    <xf numFmtId="170" fontId="9" fillId="4" borderId="0" xfId="15" applyFont="1" applyFill="1" applyBorder="1" applyAlignment="1">
      <alignment vertical="center" wrapText="1"/>
    </xf>
    <xf numFmtId="165" fontId="9" fillId="4" borderId="0" xfId="13" applyFont="1" applyFill="1" applyBorder="1" applyAlignment="1">
      <alignment vertical="center" wrapText="1"/>
    </xf>
    <xf numFmtId="0" fontId="17" fillId="0" borderId="0" xfId="12" applyNumberFormat="1" applyFont="1" applyBorder="1" applyAlignment="1">
      <alignment vertical="center" wrapText="1"/>
    </xf>
    <xf numFmtId="0" fontId="17" fillId="0" borderId="0" xfId="12" applyNumberFormat="1" applyFont="1" applyBorder="1" applyAlignment="1">
      <alignment horizontal="center" vertical="center" wrapText="1"/>
    </xf>
    <xf numFmtId="0" fontId="17" fillId="0" borderId="0" xfId="12" applyNumberFormat="1" applyFont="1" applyBorder="1" applyAlignment="1">
      <alignment horizontal="left" vertical="center" wrapText="1"/>
    </xf>
    <xf numFmtId="165" fontId="20" fillId="0" borderId="0" xfId="13" applyFont="1" applyFill="1" applyBorder="1" applyAlignment="1">
      <alignment vertical="center" wrapText="1"/>
    </xf>
    <xf numFmtId="165" fontId="17" fillId="0" borderId="0" xfId="13" applyFont="1" applyFill="1" applyBorder="1" applyAlignment="1">
      <alignment horizontal="center" vertical="center" wrapText="1"/>
    </xf>
    <xf numFmtId="165" fontId="20" fillId="4" borderId="0" xfId="13" applyFont="1" applyFill="1" applyBorder="1" applyAlignment="1">
      <alignment vertical="center"/>
    </xf>
    <xf numFmtId="165" fontId="22" fillId="4" borderId="0" xfId="13" applyFont="1" applyFill="1" applyBorder="1" applyAlignment="1">
      <alignment vertical="center" wrapText="1"/>
    </xf>
    <xf numFmtId="165" fontId="22" fillId="4" borderId="0" xfId="13" applyFont="1" applyFill="1" applyBorder="1" applyAlignment="1">
      <alignment vertical="center"/>
    </xf>
    <xf numFmtId="165" fontId="22" fillId="0" borderId="0" xfId="13" applyFont="1" applyBorder="1" applyAlignment="1">
      <alignment vertical="center"/>
    </xf>
    <xf numFmtId="165" fontId="22" fillId="0" borderId="31" xfId="13" applyFont="1" applyBorder="1" applyAlignment="1">
      <alignment vertical="center"/>
    </xf>
    <xf numFmtId="0" fontId="9" fillId="4" borderId="0" xfId="12" applyNumberFormat="1" applyFont="1" applyFill="1" applyBorder="1" applyAlignment="1">
      <alignment vertical="center"/>
    </xf>
    <xf numFmtId="0" fontId="9" fillId="0" borderId="17" xfId="13" applyNumberFormat="1" applyFont="1" applyFill="1" applyBorder="1" applyAlignment="1">
      <alignment horizontal="center" vertical="center" wrapText="1"/>
    </xf>
    <xf numFmtId="167" fontId="9" fillId="0" borderId="10" xfId="13" applyNumberFormat="1" applyFont="1" applyFill="1" applyBorder="1" applyAlignment="1">
      <alignment horizontal="center" vertical="center" wrapText="1"/>
    </xf>
    <xf numFmtId="171" fontId="9" fillId="0" borderId="6" xfId="13" applyNumberFormat="1" applyFont="1" applyFill="1" applyBorder="1" applyAlignment="1">
      <alignment horizontal="center" vertical="center" wrapText="1"/>
    </xf>
    <xf numFmtId="172" fontId="9" fillId="0" borderId="6" xfId="13" applyNumberFormat="1" applyFont="1" applyFill="1" applyBorder="1" applyAlignment="1">
      <alignment horizontal="center" vertical="center"/>
    </xf>
    <xf numFmtId="165" fontId="9" fillId="0" borderId="6" xfId="13" applyFont="1" applyFill="1" applyBorder="1" applyAlignment="1">
      <alignment horizontal="center" vertical="center"/>
    </xf>
    <xf numFmtId="14" fontId="9" fillId="0" borderId="11" xfId="13" applyNumberFormat="1" applyFont="1" applyFill="1" applyBorder="1" applyAlignment="1">
      <alignment horizontal="center" vertical="center"/>
    </xf>
    <xf numFmtId="167" fontId="9" fillId="0" borderId="5" xfId="13" applyNumberFormat="1" applyFont="1" applyFill="1" applyBorder="1" applyAlignment="1">
      <alignment horizontal="center" vertical="center" wrapText="1"/>
    </xf>
    <xf numFmtId="0" fontId="9" fillId="0" borderId="0" xfId="12" applyNumberFormat="1" applyFont="1" applyBorder="1" applyAlignment="1">
      <alignment vertical="center"/>
    </xf>
    <xf numFmtId="165" fontId="9" fillId="0" borderId="7" xfId="13" applyFont="1" applyFill="1" applyBorder="1" applyAlignment="1">
      <alignment horizontal="center" vertical="center"/>
    </xf>
    <xf numFmtId="165" fontId="9" fillId="0" borderId="7" xfId="13" applyFont="1" applyFill="1" applyBorder="1" applyAlignment="1">
      <alignment horizontal="center" vertical="center" wrapText="1"/>
    </xf>
    <xf numFmtId="165" fontId="20" fillId="0" borderId="0" xfId="13" applyFont="1" applyFill="1" applyBorder="1" applyAlignment="1">
      <alignment vertical="center"/>
    </xf>
    <xf numFmtId="0" fontId="17" fillId="0" borderId="0" xfId="12" applyNumberFormat="1" applyFont="1" applyBorder="1" applyAlignment="1">
      <alignment horizontal="center" vertical="center"/>
    </xf>
    <xf numFmtId="165" fontId="17" fillId="0" borderId="0" xfId="13" applyFont="1" applyFill="1" applyBorder="1" applyAlignment="1">
      <alignment horizontal="center" vertical="center"/>
    </xf>
    <xf numFmtId="0" fontId="18" fillId="0" borderId="0" xfId="16" applyFont="1" applyAlignment="1">
      <alignment horizontal="center" vertical="center"/>
    </xf>
    <xf numFmtId="0" fontId="18" fillId="0" borderId="0" xfId="16" applyFont="1"/>
    <xf numFmtId="0" fontId="1" fillId="0" borderId="0" xfId="16"/>
    <xf numFmtId="173" fontId="23" fillId="0" borderId="6" xfId="16" applyNumberFormat="1" applyFont="1" applyBorder="1" applyAlignment="1">
      <alignment horizontal="center" vertical="center"/>
    </xf>
    <xf numFmtId="0" fontId="18" fillId="0" borderId="17" xfId="16" applyFont="1" applyBorder="1" applyAlignment="1">
      <alignment horizontal="center" vertical="center"/>
    </xf>
    <xf numFmtId="167" fontId="18" fillId="0" borderId="10" xfId="16" applyNumberFormat="1" applyFont="1" applyBorder="1" applyAlignment="1">
      <alignment horizontal="center" vertical="center"/>
    </xf>
    <xf numFmtId="0" fontId="24" fillId="0" borderId="0" xfId="16" applyFont="1"/>
    <xf numFmtId="0" fontId="25" fillId="0" borderId="0" xfId="16" applyFont="1"/>
    <xf numFmtId="173" fontId="23" fillId="0" borderId="7" xfId="16" applyNumberFormat="1" applyFont="1" applyBorder="1" applyAlignment="1">
      <alignment horizontal="center" vertical="center"/>
    </xf>
    <xf numFmtId="0" fontId="18" fillId="0" borderId="2" xfId="16" applyFont="1" applyBorder="1" applyAlignment="1">
      <alignment horizontal="center" vertical="center"/>
    </xf>
    <xf numFmtId="167" fontId="18" fillId="0" borderId="18" xfId="16" applyNumberFormat="1" applyFont="1" applyBorder="1" applyAlignment="1">
      <alignment horizontal="center" vertical="center"/>
    </xf>
    <xf numFmtId="0" fontId="26" fillId="0" borderId="0" xfId="16" applyFont="1"/>
    <xf numFmtId="0" fontId="27" fillId="0" borderId="0" xfId="16" applyFont="1"/>
    <xf numFmtId="0" fontId="18" fillId="0" borderId="0" xfId="16" applyFont="1" applyAlignment="1">
      <alignment horizontal="left" vertical="center"/>
    </xf>
    <xf numFmtId="49" fontId="26" fillId="0" borderId="0" xfId="16" applyNumberFormat="1" applyFont="1" applyAlignment="1">
      <alignment horizontal="left" vertical="center"/>
    </xf>
    <xf numFmtId="49" fontId="28" fillId="0" borderId="0" xfId="16" applyNumberFormat="1" applyFont="1" applyAlignment="1">
      <alignment horizontal="left" vertical="center"/>
    </xf>
    <xf numFmtId="49" fontId="29" fillId="0" borderId="0" xfId="16" applyNumberFormat="1" applyFont="1" applyAlignment="1">
      <alignment horizontal="center" vertical="center"/>
    </xf>
    <xf numFmtId="0" fontId="18" fillId="0" borderId="6" xfId="16" applyFont="1" applyBorder="1" applyAlignment="1">
      <alignment horizontal="left" vertical="center"/>
    </xf>
    <xf numFmtId="0" fontId="18" fillId="0" borderId="7" xfId="16" applyFont="1" applyBorder="1" applyAlignment="1">
      <alignment horizontal="left" vertical="center"/>
    </xf>
    <xf numFmtId="0" fontId="30" fillId="0" borderId="0" xfId="16" applyFont="1" applyAlignment="1">
      <alignment horizontal="left" vertical="center"/>
    </xf>
    <xf numFmtId="0" fontId="14" fillId="4" borderId="0" xfId="11" applyFont="1" applyFill="1" applyAlignment="1">
      <alignment horizontal="left" vertical="center"/>
    </xf>
    <xf numFmtId="0" fontId="14" fillId="4" borderId="24" xfId="11" applyFont="1" applyFill="1" applyBorder="1" applyAlignment="1">
      <alignment horizontal="left" vertical="center"/>
    </xf>
    <xf numFmtId="0" fontId="14" fillId="4" borderId="0" xfId="11" applyFont="1" applyFill="1" applyAlignment="1" applyProtection="1">
      <alignment horizontal="left" vertical="center"/>
      <protection locked="0"/>
    </xf>
    <xf numFmtId="0" fontId="0" fillId="0" borderId="0" xfId="0" applyAlignment="1">
      <alignment horizontal="left" vertical="top" wrapText="1"/>
    </xf>
    <xf numFmtId="0" fontId="9" fillId="4" borderId="0" xfId="11" applyFont="1" applyFill="1" applyAlignment="1">
      <alignment horizontal="left" vertical="center"/>
    </xf>
    <xf numFmtId="0" fontId="14" fillId="4" borderId="0" xfId="11" applyFont="1" applyFill="1" applyAlignment="1" applyProtection="1">
      <alignment horizontal="left" vertical="center" wrapText="1"/>
      <protection locked="0"/>
    </xf>
    <xf numFmtId="10" fontId="14" fillId="4" borderId="0" xfId="14" applyNumberFormat="1" applyFont="1" applyFill="1" applyBorder="1" applyAlignment="1" applyProtection="1">
      <alignment horizontal="left" vertical="center" wrapText="1"/>
      <protection locked="0"/>
    </xf>
    <xf numFmtId="0" fontId="18" fillId="4" borderId="0" xfId="11" applyFont="1" applyFill="1" applyAlignment="1" applyProtection="1">
      <alignment horizontal="left" vertical="center" wrapText="1"/>
      <protection locked="0"/>
    </xf>
    <xf numFmtId="0" fontId="14" fillId="3" borderId="27" xfId="12" applyNumberFormat="1" applyFont="1" applyFill="1" applyBorder="1" applyAlignment="1">
      <alignment horizontal="center" vertical="center" wrapText="1"/>
    </xf>
    <xf numFmtId="165" fontId="14" fillId="3" borderId="38" xfId="13" applyFont="1" applyFill="1" applyBorder="1" applyAlignment="1">
      <alignment horizontal="center" vertical="center" wrapText="1"/>
    </xf>
    <xf numFmtId="167" fontId="14" fillId="0" borderId="39" xfId="13" applyNumberFormat="1" applyFont="1" applyFill="1" applyBorder="1" applyAlignment="1">
      <alignment horizontal="center" vertical="center" wrapText="1"/>
    </xf>
    <xf numFmtId="167" fontId="14" fillId="4" borderId="35" xfId="13" applyNumberFormat="1" applyFont="1" applyFill="1" applyBorder="1" applyAlignment="1">
      <alignment horizontal="center" vertical="center" wrapText="1"/>
    </xf>
    <xf numFmtId="0" fontId="9" fillId="0" borderId="0" xfId="11" applyFont="1" applyAlignment="1">
      <alignment horizontal="center" vertical="center"/>
    </xf>
    <xf numFmtId="0" fontId="0" fillId="0" borderId="40" xfId="0" applyBorder="1"/>
    <xf numFmtId="0" fontId="0" fillId="0" borderId="41" xfId="0" applyBorder="1"/>
    <xf numFmtId="0" fontId="0" fillId="0" borderId="42" xfId="0" applyBorder="1"/>
    <xf numFmtId="0" fontId="0" fillId="0" borderId="43" xfId="0" applyBorder="1"/>
    <xf numFmtId="0" fontId="0" fillId="0" borderId="44" xfId="0" applyBorder="1"/>
    <xf numFmtId="0" fontId="6" fillId="0" borderId="43" xfId="0" applyFont="1" applyBorder="1"/>
    <xf numFmtId="0" fontId="6" fillId="0" borderId="44" xfId="0" applyFont="1" applyBorder="1"/>
    <xf numFmtId="0" fontId="6" fillId="0" borderId="45" xfId="0" applyFont="1" applyBorder="1"/>
    <xf numFmtId="0" fontId="6" fillId="0" borderId="46" xfId="0" applyFont="1" applyBorder="1"/>
    <xf numFmtId="0" fontId="6" fillId="0" borderId="47" xfId="0" applyFont="1" applyBorder="1"/>
    <xf numFmtId="166" fontId="6" fillId="0" borderId="0" xfId="0" applyNumberFormat="1" applyFont="1" applyAlignment="1">
      <alignment horizontal="left" vertical="center" wrapText="1"/>
    </xf>
    <xf numFmtId="0" fontId="14" fillId="3" borderId="12" xfId="11" applyFont="1" applyFill="1" applyBorder="1" applyAlignment="1">
      <alignment horizontal="center" vertical="center"/>
    </xf>
    <xf numFmtId="0" fontId="0" fillId="0" borderId="0" xfId="0" applyAlignment="1">
      <alignment horizontal="left" vertical="top" wrapText="1" indent="3"/>
    </xf>
    <xf numFmtId="0" fontId="7" fillId="0" borderId="0" xfId="0" applyFont="1" applyAlignment="1">
      <alignment horizontal="right" vertical="center"/>
    </xf>
    <xf numFmtId="0" fontId="6" fillId="0" borderId="0" xfId="7" applyNumberFormat="1" applyFont="1" applyBorder="1" applyAlignment="1" applyProtection="1">
      <alignment horizontal="left" vertical="center" wrapText="1"/>
    </xf>
    <xf numFmtId="3" fontId="6" fillId="0" borderId="0" xfId="0" applyNumberFormat="1" applyFont="1" applyAlignment="1">
      <alignment horizontal="left" vertical="center" wrapText="1"/>
    </xf>
    <xf numFmtId="0" fontId="6" fillId="0" borderId="0" xfId="0" applyFont="1" applyAlignment="1">
      <alignment horizontal="left" vertical="center" wrapText="1"/>
    </xf>
    <xf numFmtId="0" fontId="6" fillId="0" borderId="0" xfId="7" applyNumberFormat="1" applyFont="1" applyBorder="1" applyAlignment="1" applyProtection="1">
      <alignment vertical="center" wrapText="1"/>
    </xf>
    <xf numFmtId="0" fontId="7" fillId="0" borderId="0" xfId="0" applyFont="1" applyAlignment="1">
      <alignment horizontal="right"/>
    </xf>
    <xf numFmtId="0" fontId="6" fillId="0" borderId="0" xfId="0" applyFont="1" applyAlignment="1">
      <alignment horizontal="left"/>
    </xf>
    <xf numFmtId="0" fontId="9" fillId="0" borderId="0" xfId="8" applyFont="1"/>
    <xf numFmtId="0" fontId="10" fillId="0" borderId="0" xfId="8" applyFont="1"/>
    <xf numFmtId="0" fontId="11" fillId="0" borderId="0" xfId="8" applyFont="1"/>
    <xf numFmtId="0" fontId="3" fillId="0" borderId="0" xfId="8"/>
    <xf numFmtId="0" fontId="10" fillId="0" borderId="0" xfId="8" applyFont="1" applyAlignment="1">
      <alignment horizontal="center" vertical="center"/>
    </xf>
    <xf numFmtId="0" fontId="9" fillId="0" borderId="0" xfId="8" applyFont="1" applyAlignment="1">
      <alignment horizontal="center" vertical="center"/>
    </xf>
    <xf numFmtId="0" fontId="11" fillId="0" borderId="0" xfId="8" applyFont="1" applyAlignment="1">
      <alignment horizontal="center" vertical="center"/>
    </xf>
    <xf numFmtId="0" fontId="3" fillId="0" borderId="0" xfId="8" applyAlignment="1">
      <alignment horizontal="center" vertical="center"/>
    </xf>
    <xf numFmtId="0" fontId="9" fillId="0" borderId="0" xfId="8" applyFont="1" applyAlignment="1">
      <alignment horizontal="left" vertical="center" indent="1"/>
    </xf>
    <xf numFmtId="0" fontId="14" fillId="0" borderId="0" xfId="8" applyFont="1" applyAlignment="1">
      <alignment vertical="center"/>
    </xf>
    <xf numFmtId="0" fontId="14" fillId="0" borderId="22" xfId="8" applyFont="1" applyBorder="1" applyAlignment="1">
      <alignment vertical="center"/>
    </xf>
    <xf numFmtId="0" fontId="14" fillId="0" borderId="24" xfId="8" applyFont="1" applyBorder="1" applyAlignment="1">
      <alignment vertical="center"/>
    </xf>
    <xf numFmtId="0" fontId="14" fillId="3" borderId="14" xfId="8" applyFont="1" applyFill="1" applyBorder="1" applyAlignment="1">
      <alignment horizontal="center" vertical="center" wrapText="1"/>
    </xf>
    <xf numFmtId="0" fontId="14" fillId="3" borderId="15" xfId="8" applyFont="1" applyFill="1" applyBorder="1" applyAlignment="1">
      <alignment horizontal="center" vertical="center" wrapText="1"/>
    </xf>
    <xf numFmtId="167" fontId="9" fillId="4" borderId="34" xfId="8" applyNumberFormat="1" applyFont="1" applyFill="1" applyBorder="1" applyAlignment="1">
      <alignment horizontal="center" vertical="center" wrapText="1"/>
    </xf>
    <xf numFmtId="167" fontId="9" fillId="4" borderId="36" xfId="8" applyNumberFormat="1" applyFont="1" applyFill="1" applyBorder="1" applyAlignment="1">
      <alignment horizontal="center" vertical="center" wrapText="1"/>
    </xf>
    <xf numFmtId="167" fontId="9" fillId="4" borderId="20" xfId="8" applyNumberFormat="1" applyFont="1" applyFill="1" applyBorder="1" applyAlignment="1">
      <alignment horizontal="center" vertical="center" wrapText="1"/>
    </xf>
    <xf numFmtId="0" fontId="9" fillId="0" borderId="32" xfId="8" applyFont="1" applyBorder="1" applyAlignment="1" applyProtection="1">
      <alignment horizontal="center" vertical="center" wrapText="1"/>
      <protection locked="0"/>
    </xf>
    <xf numFmtId="167" fontId="9" fillId="5" borderId="33" xfId="8" applyNumberFormat="1" applyFont="1" applyFill="1" applyBorder="1" applyAlignment="1" applyProtection="1">
      <alignment horizontal="left" vertical="center" wrapText="1"/>
      <protection locked="0"/>
    </xf>
    <xf numFmtId="167" fontId="9" fillId="4" borderId="33" xfId="8" applyNumberFormat="1" applyFont="1" applyFill="1" applyBorder="1" applyAlignment="1" applyProtection="1">
      <alignment horizontal="center" vertical="center" wrapText="1"/>
      <protection locked="0"/>
    </xf>
    <xf numFmtId="167" fontId="9" fillId="3" borderId="33" xfId="8" applyNumberFormat="1" applyFont="1" applyFill="1" applyBorder="1" applyAlignment="1" applyProtection="1">
      <alignment horizontal="center" vertical="center" wrapText="1"/>
      <protection locked="0"/>
    </xf>
    <xf numFmtId="167" fontId="9" fillId="3" borderId="36" xfId="8" applyNumberFormat="1" applyFont="1" applyFill="1" applyBorder="1" applyAlignment="1" applyProtection="1">
      <alignment horizontal="center" vertical="center" wrapText="1"/>
      <protection locked="0"/>
    </xf>
    <xf numFmtId="0" fontId="9" fillId="0" borderId="7" xfId="8" applyFont="1" applyBorder="1" applyAlignment="1" applyProtection="1">
      <alignment horizontal="center" vertical="center" wrapText="1"/>
      <protection locked="0"/>
    </xf>
    <xf numFmtId="167" fontId="9" fillId="0" borderId="7" xfId="8" applyNumberFormat="1" applyFont="1" applyBorder="1" applyAlignment="1" applyProtection="1">
      <alignment horizontal="left" vertical="center" wrapText="1"/>
      <protection locked="0"/>
    </xf>
    <xf numFmtId="167" fontId="9" fillId="4" borderId="7" xfId="8" applyNumberFormat="1" applyFont="1" applyFill="1" applyBorder="1" applyAlignment="1" applyProtection="1">
      <alignment horizontal="center" vertical="center" wrapText="1"/>
      <protection locked="0"/>
    </xf>
    <xf numFmtId="167" fontId="9" fillId="4" borderId="2" xfId="8" applyNumberFormat="1" applyFont="1" applyFill="1" applyBorder="1" applyAlignment="1" applyProtection="1">
      <alignment horizontal="center" vertical="center" wrapText="1"/>
      <protection locked="0"/>
    </xf>
    <xf numFmtId="0" fontId="9" fillId="0" borderId="2" xfId="8" applyFont="1" applyBorder="1" applyAlignment="1" applyProtection="1">
      <alignment horizontal="center" vertical="center" wrapText="1"/>
      <protection locked="0"/>
    </xf>
    <xf numFmtId="167" fontId="9" fillId="0" borderId="3" xfId="8" applyNumberFormat="1" applyFont="1" applyBorder="1" applyAlignment="1" applyProtection="1">
      <alignment horizontal="left" vertical="center" wrapText="1"/>
      <protection locked="0"/>
    </xf>
    <xf numFmtId="167" fontId="9" fillId="4" borderId="3" xfId="8" applyNumberFormat="1" applyFont="1" applyFill="1" applyBorder="1" applyAlignment="1" applyProtection="1">
      <alignment horizontal="center" vertical="center" wrapText="1"/>
      <protection locked="0"/>
    </xf>
    <xf numFmtId="0" fontId="9" fillId="4" borderId="7" xfId="8" applyFont="1" applyFill="1" applyBorder="1" applyAlignment="1" applyProtection="1">
      <alignment horizontal="center" vertical="center" wrapText="1"/>
      <protection locked="0"/>
    </xf>
    <xf numFmtId="167" fontId="9" fillId="4" borderId="7" xfId="8" applyNumberFormat="1" applyFont="1" applyFill="1" applyBorder="1" applyAlignment="1" applyProtection="1">
      <alignment horizontal="left" vertical="center" wrapText="1"/>
      <protection locked="0"/>
    </xf>
    <xf numFmtId="0" fontId="9" fillId="4" borderId="2" xfId="8" applyFont="1" applyFill="1" applyBorder="1" applyAlignment="1" applyProtection="1">
      <alignment horizontal="center" vertical="center" wrapText="1"/>
      <protection locked="0"/>
    </xf>
    <xf numFmtId="167" fontId="9" fillId="4" borderId="3" xfId="8" applyNumberFormat="1" applyFont="1" applyFill="1" applyBorder="1" applyAlignment="1" applyProtection="1">
      <alignment horizontal="left" vertical="center" wrapText="1"/>
      <protection locked="0"/>
    </xf>
    <xf numFmtId="0" fontId="9" fillId="4" borderId="1" xfId="8" applyFont="1" applyFill="1" applyBorder="1" applyAlignment="1" applyProtection="1">
      <alignment horizontal="center" vertical="center" wrapText="1"/>
      <protection locked="0"/>
    </xf>
    <xf numFmtId="167" fontId="9" fillId="4" borderId="1" xfId="8" applyNumberFormat="1" applyFont="1" applyFill="1" applyBorder="1" applyAlignment="1" applyProtection="1">
      <alignment horizontal="left" vertical="center" wrapText="1"/>
      <protection locked="0"/>
    </xf>
    <xf numFmtId="167" fontId="9" fillId="4" borderId="1" xfId="8" applyNumberFormat="1" applyFont="1" applyFill="1" applyBorder="1" applyAlignment="1" applyProtection="1">
      <alignment horizontal="center" vertical="center" wrapText="1"/>
      <protection locked="0"/>
    </xf>
    <xf numFmtId="167" fontId="9" fillId="4" borderId="21" xfId="8" applyNumberFormat="1" applyFont="1" applyFill="1" applyBorder="1" applyAlignment="1" applyProtection="1">
      <alignment horizontal="center" vertical="center" wrapText="1"/>
      <protection locked="0"/>
    </xf>
    <xf numFmtId="167" fontId="9" fillId="0" borderId="2" xfId="10" applyNumberFormat="1" applyFont="1" applyFill="1" applyBorder="1" applyAlignment="1" applyProtection="1">
      <alignment horizontal="center" vertical="center" wrapText="1"/>
      <protection locked="0"/>
    </xf>
    <xf numFmtId="167" fontId="9" fillId="0" borderId="18" xfId="8" applyNumberFormat="1" applyFont="1" applyBorder="1" applyAlignment="1" applyProtection="1">
      <alignment horizontal="center" vertical="center" wrapText="1"/>
      <protection locked="0"/>
    </xf>
    <xf numFmtId="167" fontId="9" fillId="0" borderId="3" xfId="10" applyNumberFormat="1" applyFont="1" applyFill="1" applyBorder="1" applyAlignment="1" applyProtection="1">
      <alignment horizontal="center" vertical="center" wrapText="1"/>
      <protection locked="0"/>
    </xf>
    <xf numFmtId="167" fontId="9" fillId="0" borderId="37" xfId="8" applyNumberFormat="1" applyFont="1" applyBorder="1" applyAlignment="1" applyProtection="1">
      <alignment horizontal="center" vertical="center" wrapText="1"/>
      <protection locked="0"/>
    </xf>
    <xf numFmtId="167" fontId="9" fillId="0" borderId="21" xfId="10" applyNumberFormat="1" applyFont="1" applyFill="1" applyBorder="1" applyAlignment="1" applyProtection="1">
      <alignment horizontal="center" vertical="center" wrapText="1"/>
      <protection locked="0"/>
    </xf>
    <xf numFmtId="167" fontId="9" fillId="0" borderId="8" xfId="8" applyNumberFormat="1" applyFont="1" applyBorder="1" applyAlignment="1" applyProtection="1">
      <alignment horizontal="center" vertical="center" wrapText="1"/>
      <protection locked="0"/>
    </xf>
    <xf numFmtId="167" fontId="9" fillId="8" borderId="19" xfId="8" applyNumberFormat="1" applyFont="1" applyFill="1" applyBorder="1" applyAlignment="1">
      <alignment horizontal="center" vertical="center" wrapText="1"/>
    </xf>
    <xf numFmtId="167" fontId="9" fillId="8" borderId="18" xfId="8" applyNumberFormat="1" applyFont="1" applyFill="1" applyBorder="1" applyAlignment="1">
      <alignment horizontal="center" vertical="center" wrapText="1"/>
    </xf>
    <xf numFmtId="167" fontId="9" fillId="8" borderId="9" xfId="8" applyNumberFormat="1" applyFont="1" applyFill="1" applyBorder="1" applyAlignment="1">
      <alignment horizontal="center" vertical="center" wrapText="1"/>
    </xf>
    <xf numFmtId="0" fontId="14" fillId="3" borderId="63" xfId="8" applyFont="1" applyFill="1" applyBorder="1" applyAlignment="1">
      <alignment horizontal="center" vertical="center"/>
    </xf>
    <xf numFmtId="17" fontId="3" fillId="0" borderId="53" xfId="8" applyNumberFormat="1" applyBorder="1" applyAlignment="1" applyProtection="1">
      <alignment horizontal="center" vertical="center"/>
      <protection locked="0"/>
    </xf>
    <xf numFmtId="0" fontId="14" fillId="3" borderId="68" xfId="8" applyFont="1" applyFill="1" applyBorder="1" applyAlignment="1">
      <alignment horizontal="center" vertical="center" wrapText="1"/>
    </xf>
    <xf numFmtId="0" fontId="9" fillId="0" borderId="52" xfId="8" applyFont="1" applyBorder="1" applyAlignment="1" applyProtection="1">
      <alignment horizontal="center" vertical="center"/>
      <protection locked="0"/>
    </xf>
    <xf numFmtId="167" fontId="9" fillId="4" borderId="69" xfId="8" applyNumberFormat="1" applyFont="1" applyFill="1" applyBorder="1" applyAlignment="1">
      <alignment horizontal="center" vertical="center" wrapText="1"/>
    </xf>
    <xf numFmtId="0" fontId="9" fillId="0" borderId="49" xfId="8" applyFont="1" applyBorder="1" applyAlignment="1" applyProtection="1">
      <alignment horizontal="center" vertical="center"/>
      <protection locked="0"/>
    </xf>
    <xf numFmtId="167" fontId="9" fillId="8" borderId="53" xfId="8" applyNumberFormat="1" applyFont="1" applyFill="1" applyBorder="1" applyAlignment="1">
      <alignment horizontal="center" vertical="center" wrapText="1"/>
    </xf>
    <xf numFmtId="167" fontId="9" fillId="4" borderId="61" xfId="8" applyNumberFormat="1" applyFont="1" applyFill="1" applyBorder="1" applyAlignment="1">
      <alignment horizontal="center" vertical="center" wrapText="1"/>
    </xf>
    <xf numFmtId="0" fontId="9" fillId="4" borderId="49" xfId="8" applyFont="1" applyFill="1" applyBorder="1" applyAlignment="1" applyProtection="1">
      <alignment horizontal="center" vertical="center"/>
      <protection locked="0"/>
    </xf>
    <xf numFmtId="0" fontId="9" fillId="4" borderId="50" xfId="8" applyFont="1" applyFill="1" applyBorder="1" applyAlignment="1" applyProtection="1">
      <alignment horizontal="center" vertical="center"/>
      <protection locked="0"/>
    </xf>
    <xf numFmtId="167" fontId="9" fillId="8" borderId="66" xfId="8" applyNumberFormat="1" applyFont="1" applyFill="1" applyBorder="1" applyAlignment="1">
      <alignment horizontal="center" vertical="center" wrapText="1"/>
    </xf>
    <xf numFmtId="167" fontId="14" fillId="4" borderId="72" xfId="8" applyNumberFormat="1" applyFont="1" applyFill="1" applyBorder="1" applyAlignment="1">
      <alignment horizontal="center" vertical="center" wrapText="1"/>
    </xf>
    <xf numFmtId="167" fontId="14" fillId="8" borderId="73" xfId="8" applyNumberFormat="1" applyFont="1" applyFill="1" applyBorder="1" applyAlignment="1">
      <alignment horizontal="center" vertical="center" wrapText="1"/>
    </xf>
    <xf numFmtId="167" fontId="14" fillId="8" borderId="74" xfId="8" applyNumberFormat="1" applyFont="1" applyFill="1" applyBorder="1" applyAlignment="1">
      <alignment horizontal="center" vertical="center" wrapText="1"/>
    </xf>
    <xf numFmtId="14" fontId="9" fillId="0" borderId="0" xfId="8" applyNumberFormat="1" applyFont="1" applyAlignment="1">
      <alignment horizontal="left" vertical="center" indent="1"/>
    </xf>
    <xf numFmtId="0" fontId="14" fillId="4" borderId="55" xfId="11" applyFont="1" applyFill="1" applyBorder="1" applyAlignment="1">
      <alignment horizontal="left" vertical="center"/>
    </xf>
    <xf numFmtId="0" fontId="14" fillId="4" borderId="55" xfId="11" applyFont="1" applyFill="1" applyBorder="1" applyAlignment="1" applyProtection="1">
      <alignment horizontal="left" vertical="center"/>
      <protection locked="0"/>
    </xf>
    <xf numFmtId="173" fontId="23" fillId="0" borderId="52" xfId="16" applyNumberFormat="1" applyFont="1" applyBorder="1" applyAlignment="1">
      <alignment horizontal="center" vertical="center"/>
    </xf>
    <xf numFmtId="167" fontId="18" fillId="0" borderId="63" xfId="16" applyNumberFormat="1" applyFont="1" applyBorder="1" applyAlignment="1">
      <alignment horizontal="center" vertical="center"/>
    </xf>
    <xf numFmtId="173" fontId="23" fillId="0" borderId="49" xfId="16" applyNumberFormat="1" applyFont="1" applyBorder="1" applyAlignment="1">
      <alignment horizontal="center" vertical="center"/>
    </xf>
    <xf numFmtId="167" fontId="18" fillId="0" borderId="53" xfId="16" applyNumberFormat="1" applyFont="1" applyBorder="1" applyAlignment="1">
      <alignment horizontal="center" vertical="center"/>
    </xf>
    <xf numFmtId="165" fontId="14" fillId="4" borderId="91" xfId="10" applyFont="1" applyFill="1" applyBorder="1" applyAlignment="1">
      <alignment vertical="center"/>
    </xf>
    <xf numFmtId="10" fontId="9" fillId="4" borderId="92" xfId="9" applyNumberFormat="1" applyFont="1" applyFill="1" applyBorder="1" applyAlignment="1">
      <alignment vertical="center"/>
    </xf>
    <xf numFmtId="165" fontId="9" fillId="4" borderId="93" xfId="10" applyFont="1" applyFill="1" applyBorder="1" applyAlignment="1">
      <alignment vertical="center"/>
    </xf>
    <xf numFmtId="10" fontId="9" fillId="4" borderId="91" xfId="10" applyNumberFormat="1" applyFont="1" applyFill="1" applyBorder="1" applyAlignment="1">
      <alignment vertical="center"/>
    </xf>
    <xf numFmtId="165" fontId="9" fillId="4" borderId="91" xfId="10" applyFont="1" applyFill="1" applyBorder="1" applyAlignment="1">
      <alignment vertical="center"/>
    </xf>
    <xf numFmtId="10" fontId="9" fillId="4" borderId="94" xfId="10" applyNumberFormat="1" applyFont="1" applyFill="1" applyBorder="1" applyAlignment="1">
      <alignment vertical="center"/>
    </xf>
    <xf numFmtId="165" fontId="14" fillId="4" borderId="85" xfId="11" applyNumberFormat="1" applyFont="1" applyFill="1" applyBorder="1" applyAlignment="1">
      <alignment vertical="center"/>
    </xf>
    <xf numFmtId="10" fontId="9" fillId="4" borderId="95" xfId="9" applyNumberFormat="1" applyFont="1" applyFill="1" applyBorder="1" applyAlignment="1">
      <alignment vertical="center"/>
    </xf>
    <xf numFmtId="165" fontId="9" fillId="4" borderId="96" xfId="11" applyNumberFormat="1" applyFont="1" applyFill="1" applyBorder="1" applyAlignment="1">
      <alignment vertical="center"/>
    </xf>
    <xf numFmtId="10" fontId="9" fillId="4" borderId="85" xfId="11" applyNumberFormat="1" applyFont="1" applyFill="1" applyBorder="1" applyAlignment="1">
      <alignment vertical="center"/>
    </xf>
    <xf numFmtId="165" fontId="9" fillId="4" borderId="85" xfId="11" applyNumberFormat="1" applyFont="1" applyFill="1" applyBorder="1" applyAlignment="1">
      <alignment vertical="center"/>
    </xf>
    <xf numFmtId="10" fontId="9" fillId="4" borderId="85" xfId="9" applyNumberFormat="1" applyFont="1" applyFill="1" applyBorder="1" applyAlignment="1">
      <alignment vertical="center"/>
    </xf>
    <xf numFmtId="10" fontId="9" fillId="4" borderId="88" xfId="9" applyNumberFormat="1" applyFont="1" applyFill="1" applyBorder="1" applyAlignment="1">
      <alignment vertical="center"/>
    </xf>
    <xf numFmtId="0" fontId="14" fillId="4" borderId="55" xfId="11" applyFont="1" applyFill="1" applyBorder="1" applyAlignment="1">
      <alignment vertical="center"/>
    </xf>
    <xf numFmtId="0" fontId="14" fillId="4" borderId="56" xfId="11" applyFont="1" applyFill="1" applyBorder="1" applyAlignment="1">
      <alignment horizontal="left" vertical="center"/>
    </xf>
    <xf numFmtId="0" fontId="14" fillId="3" borderId="68" xfId="11" applyFont="1" applyFill="1" applyBorder="1" applyAlignment="1">
      <alignment horizontal="center" vertical="center"/>
    </xf>
    <xf numFmtId="0" fontId="14" fillId="4" borderId="52" xfId="11" applyFont="1" applyFill="1" applyBorder="1" applyAlignment="1">
      <alignment horizontal="center" vertical="center"/>
    </xf>
    <xf numFmtId="10" fontId="9" fillId="4" borderId="63" xfId="11" applyNumberFormat="1" applyFont="1" applyFill="1" applyBorder="1" applyAlignment="1">
      <alignment vertical="center" wrapText="1"/>
    </xf>
    <xf numFmtId="0" fontId="14" fillId="4" borderId="49" xfId="11" applyFont="1" applyFill="1" applyBorder="1" applyAlignment="1">
      <alignment horizontal="center" vertical="center"/>
    </xf>
    <xf numFmtId="10" fontId="9" fillId="4" borderId="53" xfId="11" applyNumberFormat="1" applyFont="1" applyFill="1" applyBorder="1" applyAlignment="1">
      <alignment vertical="center" wrapText="1"/>
    </xf>
    <xf numFmtId="0" fontId="14" fillId="4" borderId="84" xfId="11" applyFont="1" applyFill="1" applyBorder="1" applyAlignment="1">
      <alignment horizontal="center" vertical="center"/>
    </xf>
    <xf numFmtId="165" fontId="9" fillId="4" borderId="85" xfId="10" applyFont="1" applyFill="1" applyBorder="1" applyAlignment="1">
      <alignment vertical="center" wrapText="1"/>
    </xf>
    <xf numFmtId="10" fontId="14" fillId="4" borderId="95" xfId="9" applyNumberFormat="1" applyFont="1" applyFill="1" applyBorder="1" applyAlignment="1">
      <alignment horizontal="center" vertical="center" wrapText="1"/>
    </xf>
    <xf numFmtId="165" fontId="9" fillId="4" borderId="96" xfId="10" applyFont="1" applyFill="1" applyBorder="1" applyAlignment="1">
      <alignment vertical="center" wrapText="1"/>
    </xf>
    <xf numFmtId="10" fontId="9" fillId="4" borderId="85" xfId="9" applyNumberFormat="1" applyFont="1" applyFill="1" applyBorder="1" applyAlignment="1">
      <alignment vertical="center" wrapText="1"/>
    </xf>
    <xf numFmtId="10" fontId="9" fillId="4" borderId="85" xfId="11" applyNumberFormat="1" applyFont="1" applyFill="1" applyBorder="1" applyAlignment="1">
      <alignment vertical="center" wrapText="1"/>
    </xf>
    <xf numFmtId="10" fontId="9" fillId="4" borderId="88" xfId="11" applyNumberFormat="1" applyFont="1" applyFill="1" applyBorder="1" applyAlignment="1">
      <alignment vertical="center" wrapText="1"/>
    </xf>
    <xf numFmtId="167" fontId="9" fillId="3" borderId="10" xfId="13" applyNumberFormat="1" applyFont="1" applyFill="1" applyBorder="1" applyAlignment="1" applyProtection="1">
      <alignment horizontal="center" vertical="center" wrapText="1"/>
      <protection locked="0"/>
    </xf>
    <xf numFmtId="167" fontId="9" fillId="3" borderId="6" xfId="13" applyNumberFormat="1" applyFont="1" applyFill="1" applyBorder="1" applyAlignment="1" applyProtection="1">
      <alignment horizontal="center" vertical="center" wrapText="1"/>
      <protection locked="0"/>
    </xf>
    <xf numFmtId="167" fontId="9" fillId="3" borderId="11" xfId="13" applyNumberFormat="1" applyFont="1" applyFill="1" applyBorder="1" applyAlignment="1" applyProtection="1">
      <alignment horizontal="center" vertical="center" wrapText="1"/>
      <protection locked="0"/>
    </xf>
    <xf numFmtId="167" fontId="9" fillId="3" borderId="18" xfId="13" applyNumberFormat="1" applyFont="1" applyFill="1" applyBorder="1" applyAlignment="1" applyProtection="1">
      <alignment horizontal="center" vertical="center" wrapText="1"/>
      <protection locked="0"/>
    </xf>
    <xf numFmtId="167" fontId="9" fillId="3" borderId="7" xfId="13" applyNumberFormat="1" applyFont="1" applyFill="1" applyBorder="1" applyAlignment="1" applyProtection="1">
      <alignment horizontal="center" vertical="center" wrapText="1"/>
      <protection locked="0"/>
    </xf>
    <xf numFmtId="167" fontId="9" fillId="3" borderId="19" xfId="13" applyNumberFormat="1" applyFont="1" applyFill="1" applyBorder="1" applyAlignment="1" applyProtection="1">
      <alignment horizontal="center" vertical="center" wrapText="1"/>
      <protection locked="0"/>
    </xf>
    <xf numFmtId="165" fontId="9" fillId="3" borderId="10" xfId="13" applyFont="1" applyFill="1" applyBorder="1" applyAlignment="1" applyProtection="1">
      <alignment horizontal="center" vertical="center" wrapText="1"/>
      <protection locked="0"/>
    </xf>
    <xf numFmtId="165" fontId="9" fillId="3" borderId="6" xfId="13" applyFont="1" applyFill="1" applyBorder="1" applyAlignment="1" applyProtection="1">
      <alignment horizontal="center" vertical="center" wrapText="1"/>
      <protection locked="0"/>
    </xf>
    <xf numFmtId="165" fontId="9" fillId="3" borderId="11" xfId="13" applyFont="1" applyFill="1" applyBorder="1" applyAlignment="1" applyProtection="1">
      <alignment horizontal="center" vertical="center" wrapText="1"/>
      <protection locked="0"/>
    </xf>
    <xf numFmtId="165" fontId="9" fillId="3" borderId="18" xfId="13" applyFont="1" applyFill="1" applyBorder="1" applyAlignment="1" applyProtection="1">
      <alignment horizontal="center" vertical="center" wrapText="1"/>
      <protection locked="0"/>
    </xf>
    <xf numFmtId="165" fontId="9" fillId="3" borderId="7" xfId="13" applyFont="1" applyFill="1" applyBorder="1" applyAlignment="1" applyProtection="1">
      <alignment horizontal="center" vertical="center" wrapText="1"/>
      <protection locked="0"/>
    </xf>
    <xf numFmtId="165" fontId="9" fillId="3" borderId="19" xfId="13" applyFont="1" applyFill="1" applyBorder="1" applyAlignment="1" applyProtection="1">
      <alignment horizontal="center" vertical="center" wrapText="1"/>
      <protection locked="0"/>
    </xf>
    <xf numFmtId="0" fontId="9" fillId="4" borderId="22" xfId="11" applyFont="1" applyFill="1" applyBorder="1" applyAlignment="1">
      <alignment horizontal="left" vertical="center"/>
    </xf>
    <xf numFmtId="0" fontId="14" fillId="4" borderId="22" xfId="11" applyFont="1" applyFill="1" applyBorder="1" applyAlignment="1">
      <alignment horizontal="left" vertical="center"/>
    </xf>
    <xf numFmtId="0" fontId="18" fillId="4" borderId="0" xfId="11" applyFont="1" applyFill="1" applyAlignment="1">
      <alignment horizontal="left" vertical="center" wrapText="1"/>
    </xf>
    <xf numFmtId="10" fontId="14" fillId="4" borderId="0" xfId="14" applyNumberFormat="1" applyFont="1" applyFill="1" applyBorder="1" applyAlignment="1" applyProtection="1">
      <alignment horizontal="left" vertical="center" wrapText="1"/>
    </xf>
    <xf numFmtId="10" fontId="14" fillId="4" borderId="0" xfId="14" applyNumberFormat="1" applyFont="1" applyFill="1" applyBorder="1" applyAlignment="1" applyProtection="1">
      <alignment horizontal="left" vertical="center"/>
    </xf>
    <xf numFmtId="165" fontId="14" fillId="3" borderId="14" xfId="13" applyFont="1" applyFill="1" applyBorder="1" applyAlignment="1" applyProtection="1">
      <alignment horizontal="center" vertical="center" wrapText="1"/>
    </xf>
    <xf numFmtId="0" fontId="14" fillId="3" borderId="12" xfId="12" applyNumberFormat="1" applyFont="1" applyFill="1" applyBorder="1" applyAlignment="1">
      <alignment horizontal="center" vertical="center" wrapText="1"/>
    </xf>
    <xf numFmtId="0" fontId="14" fillId="3" borderId="12" xfId="12" applyNumberFormat="1" applyFont="1" applyFill="1" applyBorder="1" applyAlignment="1">
      <alignment horizontal="center" vertical="center"/>
    </xf>
    <xf numFmtId="165" fontId="14" fillId="3" borderId="12" xfId="13" applyFont="1" applyFill="1" applyBorder="1" applyAlignment="1" applyProtection="1">
      <alignment horizontal="center" vertical="center" wrapText="1"/>
    </xf>
    <xf numFmtId="165" fontId="14" fillId="3" borderId="15" xfId="13" applyFont="1" applyFill="1" applyBorder="1" applyAlignment="1" applyProtection="1">
      <alignment horizontal="center" vertical="center" wrapText="1"/>
    </xf>
    <xf numFmtId="0" fontId="9" fillId="4" borderId="55" xfId="11" applyFont="1" applyFill="1" applyBorder="1" applyAlignment="1">
      <alignment horizontal="left" vertical="center"/>
    </xf>
    <xf numFmtId="0" fontId="14" fillId="3" borderId="97" xfId="12" applyNumberFormat="1" applyFont="1" applyFill="1" applyBorder="1" applyAlignment="1">
      <alignment horizontal="center" vertical="center" wrapText="1"/>
    </xf>
    <xf numFmtId="165" fontId="14" fillId="3" borderId="98" xfId="13" applyFont="1" applyFill="1" applyBorder="1" applyAlignment="1">
      <alignment horizontal="center" vertical="center" wrapText="1"/>
    </xf>
    <xf numFmtId="0" fontId="9" fillId="0" borderId="52" xfId="13" applyNumberFormat="1" applyFont="1" applyFill="1" applyBorder="1" applyAlignment="1">
      <alignment horizontal="center" vertical="center" wrapText="1"/>
    </xf>
    <xf numFmtId="165" fontId="9" fillId="0" borderId="56" xfId="13" applyFont="1" applyFill="1" applyBorder="1" applyAlignment="1">
      <alignment horizontal="center" vertical="center" wrapText="1"/>
    </xf>
    <xf numFmtId="165" fontId="9" fillId="4" borderId="61" xfId="13" applyFont="1" applyFill="1" applyBorder="1" applyAlignment="1">
      <alignment horizontal="center" vertical="center" wrapText="1"/>
    </xf>
    <xf numFmtId="0" fontId="9" fillId="0" borderId="99" xfId="13" applyNumberFormat="1" applyFont="1" applyFill="1" applyBorder="1" applyAlignment="1">
      <alignment horizontal="center" vertical="center" wrapText="1"/>
    </xf>
    <xf numFmtId="0" fontId="9" fillId="0" borderId="100" xfId="13" applyNumberFormat="1" applyFont="1" applyFill="1" applyBorder="1" applyAlignment="1">
      <alignment horizontal="center" vertical="center" wrapText="1"/>
    </xf>
    <xf numFmtId="0" fontId="9" fillId="0" borderId="100" xfId="13" applyNumberFormat="1" applyFont="1" applyFill="1" applyBorder="1" applyAlignment="1">
      <alignment horizontal="left" vertical="center" wrapText="1"/>
    </xf>
    <xf numFmtId="0" fontId="9" fillId="0" borderId="101" xfId="13" applyNumberFormat="1" applyFont="1" applyFill="1" applyBorder="1" applyAlignment="1">
      <alignment horizontal="center" vertical="center" wrapText="1"/>
    </xf>
    <xf numFmtId="167" fontId="14" fillId="4" borderId="102" xfId="13" applyNumberFormat="1" applyFont="1" applyFill="1" applyBorder="1" applyAlignment="1">
      <alignment horizontal="center" vertical="center" wrapText="1"/>
    </xf>
    <xf numFmtId="167" fontId="9" fillId="3" borderId="87" xfId="13" applyNumberFormat="1" applyFont="1" applyFill="1" applyBorder="1" applyAlignment="1" applyProtection="1">
      <alignment horizontal="center" vertical="center" wrapText="1"/>
      <protection locked="0"/>
    </xf>
    <xf numFmtId="167" fontId="9" fillId="3" borderId="85" xfId="13" applyNumberFormat="1" applyFont="1" applyFill="1" applyBorder="1" applyAlignment="1" applyProtection="1">
      <alignment horizontal="center" vertical="center" wrapText="1"/>
      <protection locked="0"/>
    </xf>
    <xf numFmtId="167" fontId="9" fillId="3" borderId="95" xfId="13" applyNumberFormat="1" applyFont="1" applyFill="1" applyBorder="1" applyAlignment="1" applyProtection="1">
      <alignment horizontal="center" vertical="center" wrapText="1"/>
      <protection locked="0"/>
    </xf>
    <xf numFmtId="167" fontId="9" fillId="0" borderId="103" xfId="13" applyNumberFormat="1" applyFont="1" applyFill="1" applyBorder="1" applyAlignment="1">
      <alignment horizontal="center" vertical="center" wrapText="1"/>
    </xf>
    <xf numFmtId="165" fontId="9" fillId="3" borderId="87" xfId="13" applyFont="1" applyFill="1" applyBorder="1" applyAlignment="1" applyProtection="1">
      <alignment horizontal="center" vertical="center" wrapText="1"/>
      <protection locked="0"/>
    </xf>
    <xf numFmtId="165" fontId="9" fillId="3" borderId="85" xfId="13" applyFont="1" applyFill="1" applyBorder="1" applyAlignment="1" applyProtection="1">
      <alignment horizontal="center" vertical="center" wrapText="1"/>
      <protection locked="0"/>
    </xf>
    <xf numFmtId="165" fontId="9" fillId="3" borderId="95" xfId="13" applyFont="1" applyFill="1" applyBorder="1" applyAlignment="1" applyProtection="1">
      <alignment horizontal="center" vertical="center" wrapText="1"/>
      <protection locked="0"/>
    </xf>
    <xf numFmtId="165" fontId="9" fillId="4" borderId="104" xfId="13" applyFont="1" applyFill="1" applyBorder="1" applyAlignment="1">
      <alignment horizontal="center" vertical="center" wrapText="1"/>
    </xf>
    <xf numFmtId="0" fontId="3" fillId="4" borderId="0" xfId="16" applyFont="1" applyFill="1" applyAlignment="1">
      <alignment wrapText="1"/>
    </xf>
    <xf numFmtId="0" fontId="1" fillId="0" borderId="0" xfId="16" applyAlignment="1">
      <alignment horizontal="left"/>
    </xf>
    <xf numFmtId="0" fontId="1" fillId="0" borderId="0" xfId="16" applyAlignment="1">
      <alignment horizontal="center" vertical="center"/>
    </xf>
    <xf numFmtId="0" fontId="15" fillId="4" borderId="0" xfId="16" applyFont="1" applyFill="1" applyAlignment="1">
      <alignment vertical="center"/>
    </xf>
    <xf numFmtId="0" fontId="9" fillId="0" borderId="0" xfId="8" applyFont="1" applyAlignment="1">
      <alignment vertical="center"/>
    </xf>
    <xf numFmtId="0" fontId="23" fillId="3" borderId="26" xfId="16" applyFont="1" applyFill="1" applyBorder="1" applyAlignment="1">
      <alignment horizontal="center" vertical="center"/>
    </xf>
    <xf numFmtId="0" fontId="23" fillId="3" borderId="27" xfId="16" applyFont="1" applyFill="1" applyBorder="1" applyAlignment="1">
      <alignment horizontal="center" vertical="center"/>
    </xf>
    <xf numFmtId="0" fontId="23" fillId="3" borderId="28" xfId="16" applyFont="1" applyFill="1" applyBorder="1" applyAlignment="1">
      <alignment horizontal="center" vertical="center" wrapText="1"/>
    </xf>
    <xf numFmtId="0" fontId="9" fillId="0" borderId="55" xfId="8" applyFont="1" applyBorder="1" applyAlignment="1">
      <alignment vertical="center"/>
    </xf>
    <xf numFmtId="0" fontId="23" fillId="3" borderId="97" xfId="16" applyFont="1" applyFill="1" applyBorder="1" applyAlignment="1">
      <alignment horizontal="center" vertical="center"/>
    </xf>
    <xf numFmtId="0" fontId="23" fillId="3" borderId="105" xfId="16" applyFont="1" applyFill="1" applyBorder="1" applyAlignment="1">
      <alignment horizontal="center" vertical="center" wrapText="1"/>
    </xf>
    <xf numFmtId="167" fontId="23" fillId="3" borderId="87" xfId="16" applyNumberFormat="1" applyFont="1" applyFill="1" applyBorder="1" applyAlignment="1">
      <alignment horizontal="center" vertical="center"/>
    </xf>
    <xf numFmtId="167" fontId="23" fillId="3" borderId="88" xfId="16" applyNumberFormat="1" applyFont="1" applyFill="1" applyBorder="1" applyAlignment="1">
      <alignment horizontal="center" vertical="center"/>
    </xf>
    <xf numFmtId="0" fontId="9" fillId="4" borderId="54" xfId="11" applyFont="1" applyFill="1" applyBorder="1" applyAlignment="1">
      <alignment horizontal="left" vertical="center"/>
    </xf>
    <xf numFmtId="165" fontId="14" fillId="3" borderId="68" xfId="13" applyFont="1" applyFill="1" applyBorder="1" applyAlignment="1" applyProtection="1">
      <alignment horizontal="center" vertical="center" wrapText="1"/>
    </xf>
    <xf numFmtId="0" fontId="9" fillId="0" borderId="65" xfId="13" applyNumberFormat="1" applyFont="1" applyFill="1" applyBorder="1" applyAlignment="1">
      <alignment horizontal="center" vertical="center" wrapText="1"/>
    </xf>
    <xf numFmtId="14" fontId="9" fillId="0" borderId="63" xfId="13" applyNumberFormat="1" applyFont="1" applyFill="1" applyBorder="1" applyAlignment="1">
      <alignment horizontal="center" vertical="center"/>
    </xf>
    <xf numFmtId="0" fontId="9" fillId="0" borderId="81" xfId="13" applyNumberFormat="1" applyFont="1" applyFill="1" applyBorder="1" applyAlignment="1">
      <alignment horizontal="center" vertical="center" wrapText="1"/>
    </xf>
    <xf numFmtId="167" fontId="9" fillId="0" borderId="110" xfId="13" applyNumberFormat="1" applyFont="1" applyFill="1" applyBorder="1" applyAlignment="1">
      <alignment horizontal="center" vertical="center" wrapText="1"/>
    </xf>
    <xf numFmtId="171" fontId="9" fillId="0" borderId="100" xfId="13" applyNumberFormat="1" applyFont="1" applyFill="1" applyBorder="1" applyAlignment="1">
      <alignment horizontal="center" vertical="center" wrapText="1"/>
    </xf>
    <xf numFmtId="172" fontId="9" fillId="0" borderId="100" xfId="13" applyNumberFormat="1" applyFont="1" applyFill="1" applyBorder="1" applyAlignment="1">
      <alignment horizontal="center" vertical="center"/>
    </xf>
    <xf numFmtId="165" fontId="9" fillId="0" borderId="85" xfId="13" applyFont="1" applyFill="1" applyBorder="1" applyAlignment="1">
      <alignment horizontal="center" vertical="center"/>
    </xf>
    <xf numFmtId="14" fontId="9" fillId="0" borderId="111" xfId="13" applyNumberFormat="1" applyFont="1" applyFill="1" applyBorder="1" applyAlignment="1">
      <alignment horizontal="center" vertical="center"/>
    </xf>
    <xf numFmtId="167" fontId="9" fillId="0" borderId="112" xfId="13" applyNumberFormat="1" applyFont="1" applyFill="1" applyBorder="1" applyAlignment="1">
      <alignment horizontal="center" vertical="center" wrapText="1"/>
    </xf>
    <xf numFmtId="165" fontId="9" fillId="0" borderId="85" xfId="13" applyFont="1" applyFill="1" applyBorder="1" applyAlignment="1">
      <alignment horizontal="center" vertical="center" wrapText="1"/>
    </xf>
    <xf numFmtId="14" fontId="9" fillId="0" borderId="113" xfId="13" applyNumberFormat="1" applyFont="1" applyFill="1" applyBorder="1" applyAlignment="1">
      <alignment horizontal="center" vertical="center"/>
    </xf>
    <xf numFmtId="10" fontId="9" fillId="0" borderId="0" xfId="17" applyNumberFormat="1" applyFont="1" applyBorder="1" applyAlignment="1" applyProtection="1">
      <alignment horizontal="left" vertical="center" indent="1"/>
      <protection locked="0"/>
    </xf>
    <xf numFmtId="0" fontId="0" fillId="0" borderId="0" xfId="0" applyAlignment="1">
      <alignment horizontal="left" vertical="top" wrapText="1" indent="4"/>
    </xf>
    <xf numFmtId="0" fontId="0" fillId="0" borderId="0" xfId="0" applyAlignment="1">
      <alignment horizontal="left" vertical="top" wrapText="1"/>
    </xf>
    <xf numFmtId="0" fontId="7" fillId="7" borderId="0" xfId="0" applyFont="1" applyFill="1" applyAlignment="1">
      <alignment horizontal="left" vertical="top" wrapText="1" indent="1"/>
    </xf>
    <xf numFmtId="0" fontId="4" fillId="0" borderId="0" xfId="0" applyFont="1" applyAlignment="1">
      <alignment horizontal="left" vertical="top" wrapText="1" indent="4"/>
    </xf>
    <xf numFmtId="0" fontId="4" fillId="0" borderId="0" xfId="0" applyFont="1" applyAlignment="1">
      <alignment horizontal="left" vertical="top" wrapText="1"/>
    </xf>
    <xf numFmtId="0" fontId="31" fillId="2" borderId="0" xfId="0" applyFont="1" applyFill="1" applyAlignment="1">
      <alignment horizontal="center" vertical="center" wrapText="1"/>
    </xf>
    <xf numFmtId="0" fontId="0" fillId="0" borderId="0" xfId="0" applyAlignment="1">
      <alignment horizontal="center" vertical="top" wrapText="1"/>
    </xf>
    <xf numFmtId="0" fontId="0" fillId="0" borderId="0" xfId="0" applyAlignment="1">
      <alignment horizontal="left" vertical="top" wrapText="1" indent="1"/>
    </xf>
    <xf numFmtId="0" fontId="0" fillId="0" borderId="0" xfId="0" applyAlignment="1">
      <alignment horizontal="left" vertical="top" wrapText="1" indent="6"/>
    </xf>
    <xf numFmtId="0" fontId="6" fillId="0" borderId="0" xfId="7" applyNumberFormat="1" applyFont="1" applyBorder="1" applyAlignment="1" applyProtection="1">
      <alignment horizontal="left" vertical="center" wrapText="1"/>
      <protection locked="0"/>
    </xf>
    <xf numFmtId="0" fontId="7" fillId="0" borderId="0" xfId="0" applyFont="1" applyAlignment="1">
      <alignment horizontal="right"/>
    </xf>
    <xf numFmtId="14" fontId="6" fillId="0" borderId="0" xfId="0" applyNumberFormat="1" applyFont="1" applyAlignment="1" applyProtection="1">
      <alignment horizontal="left"/>
      <protection locked="0"/>
    </xf>
    <xf numFmtId="0" fontId="7" fillId="0" borderId="0" xfId="0" applyFont="1" applyAlignment="1">
      <alignment horizontal="right" vertical="center"/>
    </xf>
    <xf numFmtId="0" fontId="2" fillId="0" borderId="0" xfId="0" applyFont="1" applyAlignment="1">
      <alignment horizontal="center" vertical="center"/>
    </xf>
    <xf numFmtId="0" fontId="5" fillId="0" borderId="0" xfId="0" applyFont="1" applyAlignment="1" applyProtection="1">
      <alignment horizontal="center" vertical="center" wrapText="1"/>
      <protection locked="0"/>
    </xf>
    <xf numFmtId="166" fontId="6" fillId="0" borderId="0" xfId="0" applyNumberFormat="1" applyFont="1" applyAlignment="1" applyProtection="1">
      <alignment horizontal="left" vertical="center" wrapText="1"/>
      <protection locked="0"/>
    </xf>
    <xf numFmtId="0" fontId="6" fillId="0" borderId="0" xfId="0" applyFont="1" applyAlignment="1">
      <alignment horizontal="left" vertical="center" wrapText="1"/>
    </xf>
    <xf numFmtId="3" fontId="6" fillId="0" borderId="0" xfId="0" applyNumberFormat="1" applyFont="1" applyAlignment="1" applyProtection="1">
      <alignment horizontal="left" vertical="center" wrapText="1"/>
      <protection locked="0"/>
    </xf>
    <xf numFmtId="0" fontId="14" fillId="3" borderId="64" xfId="8" applyFont="1" applyFill="1" applyBorder="1" applyAlignment="1">
      <alignment horizontal="right" vertical="center"/>
    </xf>
    <xf numFmtId="0" fontId="14" fillId="3" borderId="55" xfId="8" applyFont="1" applyFill="1" applyBorder="1" applyAlignment="1">
      <alignment horizontal="right" vertical="center"/>
    </xf>
    <xf numFmtId="0" fontId="12" fillId="0" borderId="57" xfId="8" applyFont="1" applyBorder="1" applyAlignment="1">
      <alignment horizontal="center" vertical="center"/>
    </xf>
    <xf numFmtId="0" fontId="12" fillId="0" borderId="58" xfId="8" applyFont="1" applyBorder="1" applyAlignment="1">
      <alignment horizontal="center" vertical="center"/>
    </xf>
    <xf numFmtId="0" fontId="12" fillId="0" borderId="59" xfId="8" applyFont="1" applyBorder="1" applyAlignment="1">
      <alignment horizontal="center" vertical="center"/>
    </xf>
    <xf numFmtId="0" fontId="13" fillId="7" borderId="60" xfId="8" applyFont="1" applyFill="1" applyBorder="1" applyAlignment="1">
      <alignment horizontal="center" vertical="center"/>
    </xf>
    <xf numFmtId="0" fontId="13" fillId="7" borderId="3" xfId="8" applyFont="1" applyFill="1" applyBorder="1" applyAlignment="1">
      <alignment horizontal="center" vertical="center"/>
    </xf>
    <xf numFmtId="0" fontId="13" fillId="7" borderId="61" xfId="8" applyFont="1" applyFill="1" applyBorder="1" applyAlignment="1">
      <alignment horizontal="center" vertical="center"/>
    </xf>
    <xf numFmtId="0" fontId="15" fillId="3" borderId="50" xfId="8" applyFont="1" applyFill="1" applyBorder="1" applyAlignment="1">
      <alignment horizontal="center" vertical="center" wrapText="1"/>
    </xf>
    <xf numFmtId="0" fontId="15" fillId="3" borderId="51" xfId="8" applyFont="1" applyFill="1" applyBorder="1" applyAlignment="1">
      <alignment horizontal="center" vertical="center" wrapText="1"/>
    </xf>
    <xf numFmtId="0" fontId="15" fillId="3" borderId="52" xfId="8" applyFont="1" applyFill="1" applyBorder="1" applyAlignment="1">
      <alignment horizontal="center" vertical="center" wrapText="1"/>
    </xf>
    <xf numFmtId="0" fontId="14" fillId="3" borderId="5" xfId="8" applyFont="1" applyFill="1" applyBorder="1" applyAlignment="1">
      <alignment horizontal="center" vertical="center"/>
    </xf>
    <xf numFmtId="0" fontId="14" fillId="3" borderId="6" xfId="8" applyFont="1" applyFill="1" applyBorder="1" applyAlignment="1">
      <alignment horizontal="center" vertical="center"/>
    </xf>
    <xf numFmtId="0" fontId="9" fillId="0" borderId="4" xfId="8" applyFont="1" applyBorder="1" applyAlignment="1" applyProtection="1">
      <alignment horizontal="center" vertical="center"/>
      <protection locked="0"/>
    </xf>
    <xf numFmtId="0" fontId="9" fillId="0" borderId="7" xfId="8" applyFont="1" applyBorder="1" applyAlignment="1" applyProtection="1">
      <alignment horizontal="center" vertical="center"/>
      <protection locked="0"/>
    </xf>
    <xf numFmtId="0" fontId="14" fillId="3" borderId="65" xfId="8" applyFont="1" applyFill="1" applyBorder="1" applyAlignment="1">
      <alignment horizontal="right" vertical="center"/>
    </xf>
    <xf numFmtId="0" fontId="14" fillId="3" borderId="56" xfId="8" applyFont="1" applyFill="1" applyBorder="1" applyAlignment="1">
      <alignment horizontal="right" vertical="center"/>
    </xf>
    <xf numFmtId="0" fontId="14" fillId="3" borderId="62" xfId="8" applyFont="1" applyFill="1" applyBorder="1" applyAlignment="1">
      <alignment horizontal="right" vertical="center"/>
    </xf>
    <xf numFmtId="0" fontId="14" fillId="3" borderId="54" xfId="8" applyFont="1" applyFill="1" applyBorder="1" applyAlignment="1">
      <alignment horizontal="right" vertical="center"/>
    </xf>
    <xf numFmtId="0" fontId="14" fillId="3" borderId="8" xfId="8" applyFont="1" applyFill="1" applyBorder="1" applyAlignment="1">
      <alignment horizontal="center" vertical="center" wrapText="1"/>
    </xf>
    <xf numFmtId="0" fontId="14" fillId="3" borderId="66" xfId="8" applyFont="1" applyFill="1" applyBorder="1" applyAlignment="1">
      <alignment horizontal="center" vertical="center" wrapText="1"/>
    </xf>
    <xf numFmtId="0" fontId="14" fillId="3" borderId="10" xfId="8" applyFont="1" applyFill="1" applyBorder="1" applyAlignment="1">
      <alignment horizontal="center" vertical="center" wrapText="1"/>
    </xf>
    <xf numFmtId="0" fontId="14" fillId="3" borderId="11" xfId="8" applyFont="1" applyFill="1" applyBorder="1" applyAlignment="1">
      <alignment horizontal="center" vertical="center" wrapText="1"/>
    </xf>
    <xf numFmtId="0" fontId="14" fillId="3" borderId="63" xfId="8" applyFont="1" applyFill="1" applyBorder="1" applyAlignment="1">
      <alignment horizontal="center" vertical="center" wrapText="1"/>
    </xf>
    <xf numFmtId="0" fontId="14" fillId="9" borderId="70" xfId="8" applyFont="1" applyFill="1" applyBorder="1" applyAlignment="1">
      <alignment horizontal="center" vertical="center"/>
    </xf>
    <xf numFmtId="0" fontId="14" fillId="9" borderId="71" xfId="8" applyFont="1" applyFill="1" applyBorder="1" applyAlignment="1">
      <alignment horizontal="center" vertical="center"/>
    </xf>
    <xf numFmtId="0" fontId="16" fillId="6" borderId="49" xfId="8" applyFont="1" applyFill="1" applyBorder="1" applyAlignment="1">
      <alignment horizontal="center" vertical="center"/>
    </xf>
    <xf numFmtId="0" fontId="16" fillId="6" borderId="7" xfId="8" applyFont="1" applyFill="1" applyBorder="1" applyAlignment="1">
      <alignment horizontal="center" vertical="center"/>
    </xf>
    <xf numFmtId="0" fontId="16" fillId="6" borderId="53" xfId="8" applyFont="1" applyFill="1" applyBorder="1" applyAlignment="1">
      <alignment horizontal="center" vertical="center"/>
    </xf>
    <xf numFmtId="0" fontId="14" fillId="3" borderId="49" xfId="8" applyFont="1" applyFill="1" applyBorder="1" applyAlignment="1">
      <alignment horizontal="center" vertical="center"/>
    </xf>
    <xf numFmtId="0" fontId="14" fillId="3" borderId="67" xfId="8" applyFont="1" applyFill="1" applyBorder="1" applyAlignment="1">
      <alignment horizontal="center" vertical="center"/>
    </xf>
    <xf numFmtId="0" fontId="14" fillId="3" borderId="7" xfId="8" applyFont="1" applyFill="1" applyBorder="1" applyAlignment="1">
      <alignment horizontal="center" vertical="center"/>
    </xf>
    <xf numFmtId="0" fontId="14" fillId="3" borderId="12" xfId="8" applyFont="1" applyFill="1" applyBorder="1" applyAlignment="1">
      <alignment horizontal="center" vertical="center"/>
    </xf>
    <xf numFmtId="0" fontId="14" fillId="3" borderId="2" xfId="8" applyFont="1" applyFill="1" applyBorder="1" applyAlignment="1">
      <alignment horizontal="center" vertical="center" wrapText="1"/>
    </xf>
    <xf numFmtId="0" fontId="14" fillId="3" borderId="13" xfId="8" applyFont="1" applyFill="1" applyBorder="1" applyAlignment="1">
      <alignment horizontal="center" vertical="center" wrapText="1"/>
    </xf>
    <xf numFmtId="0" fontId="14" fillId="3" borderId="9" xfId="8" applyFont="1" applyFill="1" applyBorder="1" applyAlignment="1">
      <alignment horizontal="center" vertical="center" wrapText="1"/>
    </xf>
    <xf numFmtId="0" fontId="14" fillId="3" borderId="1" xfId="8" applyFont="1" applyFill="1" applyBorder="1" applyAlignment="1">
      <alignment horizontal="center" vertical="center" wrapText="1"/>
    </xf>
    <xf numFmtId="0" fontId="14" fillId="3" borderId="48" xfId="8" applyFont="1" applyFill="1" applyBorder="1" applyAlignment="1">
      <alignment horizontal="center" vertical="center"/>
    </xf>
    <xf numFmtId="0" fontId="14" fillId="3" borderId="26" xfId="8" applyFont="1" applyFill="1" applyBorder="1" applyAlignment="1">
      <alignment horizontal="center" vertical="center"/>
    </xf>
    <xf numFmtId="165" fontId="9" fillId="4" borderId="2" xfId="10" applyFont="1" applyFill="1" applyBorder="1" applyAlignment="1">
      <alignment horizontal="left" vertical="center" wrapText="1"/>
    </xf>
    <xf numFmtId="165" fontId="9" fillId="4" borderId="4" xfId="10" applyFont="1" applyFill="1" applyBorder="1" applyAlignment="1">
      <alignment horizontal="left" vertical="center" wrapText="1"/>
    </xf>
    <xf numFmtId="0" fontId="9" fillId="0" borderId="64" xfId="8" applyFont="1" applyBorder="1" applyAlignment="1">
      <alignment horizontal="left" vertical="center" indent="1"/>
    </xf>
    <xf numFmtId="0" fontId="9" fillId="0" borderId="0" xfId="8" applyFont="1" applyAlignment="1">
      <alignment horizontal="left" vertical="center" indent="1"/>
    </xf>
    <xf numFmtId="14" fontId="9" fillId="0" borderId="65" xfId="8" applyNumberFormat="1" applyFont="1" applyBorder="1" applyAlignment="1">
      <alignment horizontal="left" vertical="center" indent="1"/>
    </xf>
    <xf numFmtId="14" fontId="9" fillId="0" borderId="24" xfId="8" applyNumberFormat="1" applyFont="1" applyBorder="1" applyAlignment="1">
      <alignment horizontal="left" vertical="center" indent="1"/>
    </xf>
    <xf numFmtId="0" fontId="12" fillId="4" borderId="57" xfId="11" applyFont="1" applyFill="1" applyBorder="1" applyAlignment="1">
      <alignment horizontal="center" vertical="center"/>
    </xf>
    <xf numFmtId="0" fontId="12" fillId="4" borderId="58" xfId="11" applyFont="1" applyFill="1" applyBorder="1" applyAlignment="1">
      <alignment horizontal="center" vertical="center"/>
    </xf>
    <xf numFmtId="0" fontId="12" fillId="4" borderId="59" xfId="11" applyFont="1" applyFill="1" applyBorder="1" applyAlignment="1">
      <alignment horizontal="center" vertical="center"/>
    </xf>
    <xf numFmtId="0" fontId="13" fillId="7" borderId="76" xfId="11" applyFont="1" applyFill="1" applyBorder="1" applyAlignment="1">
      <alignment horizontal="center" vertical="center"/>
    </xf>
    <xf numFmtId="0" fontId="13" fillId="7" borderId="77" xfId="11" applyFont="1" applyFill="1" applyBorder="1" applyAlignment="1">
      <alignment horizontal="center" vertical="center"/>
    </xf>
    <xf numFmtId="0" fontId="13" fillId="7" borderId="78" xfId="11" applyFont="1" applyFill="1" applyBorder="1" applyAlignment="1">
      <alignment horizontal="center" vertical="center"/>
    </xf>
    <xf numFmtId="168" fontId="14" fillId="3" borderId="2" xfId="11" applyNumberFormat="1" applyFont="1" applyFill="1" applyBorder="1" applyAlignment="1">
      <alignment horizontal="center" vertical="center"/>
    </xf>
    <xf numFmtId="168" fontId="14" fillId="3" borderId="61" xfId="11" applyNumberFormat="1" applyFont="1" applyFill="1" applyBorder="1" applyAlignment="1">
      <alignment horizontal="center" vertical="center"/>
    </xf>
    <xf numFmtId="0" fontId="9" fillId="0" borderId="79" xfId="8" applyFont="1" applyBorder="1" applyAlignment="1">
      <alignment horizontal="left" vertical="center" indent="1"/>
    </xf>
    <xf numFmtId="0" fontId="9" fillId="0" borderId="80" xfId="8" applyFont="1" applyBorder="1" applyAlignment="1">
      <alignment horizontal="left" vertical="center" indent="1"/>
    </xf>
    <xf numFmtId="0" fontId="14" fillId="7" borderId="89" xfId="11" applyFont="1" applyFill="1" applyBorder="1" applyAlignment="1">
      <alignment horizontal="center" vertical="center"/>
    </xf>
    <xf numFmtId="0" fontId="14" fillId="7" borderId="90" xfId="11" applyFont="1" applyFill="1" applyBorder="1" applyAlignment="1">
      <alignment horizontal="center" vertical="center"/>
    </xf>
    <xf numFmtId="0" fontId="14" fillId="7" borderId="84" xfId="11" applyFont="1" applyFill="1" applyBorder="1" applyAlignment="1">
      <alignment horizontal="center" vertical="center"/>
    </xf>
    <xf numFmtId="0" fontId="14" fillId="7" borderId="86" xfId="11" applyFont="1" applyFill="1" applyBorder="1" applyAlignment="1">
      <alignment horizontal="center" vertical="center"/>
    </xf>
    <xf numFmtId="0" fontId="16" fillId="6" borderId="49" xfId="11" applyFont="1" applyFill="1" applyBorder="1" applyAlignment="1">
      <alignment horizontal="center" vertical="center"/>
    </xf>
    <xf numFmtId="0" fontId="16" fillId="6" borderId="7" xfId="11" applyFont="1" applyFill="1" applyBorder="1" applyAlignment="1">
      <alignment horizontal="center" vertical="center"/>
    </xf>
    <xf numFmtId="0" fontId="16" fillId="6" borderId="53" xfId="11" applyFont="1" applyFill="1" applyBorder="1" applyAlignment="1">
      <alignment horizontal="center" vertical="center"/>
    </xf>
    <xf numFmtId="0" fontId="14" fillId="3" borderId="49" xfId="11" applyFont="1" applyFill="1" applyBorder="1" applyAlignment="1">
      <alignment horizontal="center" vertical="center"/>
    </xf>
    <xf numFmtId="0" fontId="14" fillId="3" borderId="67" xfId="11" applyFont="1" applyFill="1" applyBorder="1" applyAlignment="1">
      <alignment horizontal="center" vertical="center"/>
    </xf>
    <xf numFmtId="0" fontId="14" fillId="3" borderId="7" xfId="11" applyFont="1" applyFill="1" applyBorder="1" applyAlignment="1">
      <alignment horizontal="center" vertical="center"/>
    </xf>
    <xf numFmtId="0" fontId="14" fillId="3" borderId="19" xfId="11" applyFont="1" applyFill="1" applyBorder="1" applyAlignment="1">
      <alignment horizontal="center" vertical="center"/>
    </xf>
    <xf numFmtId="168" fontId="14" fillId="3" borderId="4" xfId="11" applyNumberFormat="1" applyFont="1" applyFill="1" applyBorder="1" applyAlignment="1">
      <alignment horizontal="center" vertical="center"/>
    </xf>
    <xf numFmtId="168" fontId="14" fillId="3" borderId="7" xfId="11" applyNumberFormat="1" applyFont="1" applyFill="1" applyBorder="1" applyAlignment="1">
      <alignment horizontal="center" vertical="center"/>
    </xf>
    <xf numFmtId="0" fontId="14" fillId="3" borderId="21" xfId="11" applyFont="1" applyFill="1" applyBorder="1" applyAlignment="1">
      <alignment horizontal="center" vertical="center"/>
    </xf>
    <xf numFmtId="0" fontId="14" fillId="3" borderId="23" xfId="11" applyFont="1" applyFill="1" applyBorder="1" applyAlignment="1">
      <alignment horizontal="center" vertical="center"/>
    </xf>
    <xf numFmtId="169" fontId="14" fillId="3" borderId="13" xfId="11" applyNumberFormat="1" applyFont="1" applyFill="1" applyBorder="1" applyAlignment="1">
      <alignment horizontal="center" vertical="center"/>
    </xf>
    <xf numFmtId="169" fontId="14" fillId="3" borderId="16" xfId="11" applyNumberFormat="1" applyFont="1" applyFill="1" applyBorder="1" applyAlignment="1">
      <alignment horizontal="center" vertical="center"/>
    </xf>
    <xf numFmtId="165" fontId="9" fillId="4" borderId="32" xfId="10" applyFont="1" applyFill="1" applyBorder="1" applyAlignment="1">
      <alignment horizontal="left" vertical="center" wrapText="1"/>
    </xf>
    <xf numFmtId="165" fontId="9" fillId="4" borderId="75" xfId="10" applyFont="1" applyFill="1" applyBorder="1" applyAlignment="1">
      <alignment horizontal="left" vertical="center" wrapText="1"/>
    </xf>
    <xf numFmtId="165" fontId="9" fillId="4" borderId="86" xfId="10" applyFont="1" applyFill="1" applyBorder="1" applyAlignment="1">
      <alignment horizontal="left" vertical="center" wrapText="1"/>
    </xf>
    <xf numFmtId="165" fontId="9" fillId="4" borderId="96" xfId="10" applyFont="1" applyFill="1" applyBorder="1" applyAlignment="1">
      <alignment horizontal="left" vertical="center" wrapText="1"/>
    </xf>
    <xf numFmtId="0" fontId="12" fillId="4" borderId="89" xfId="11" applyFont="1" applyFill="1" applyBorder="1" applyAlignment="1">
      <alignment horizontal="center" vertical="center"/>
    </xf>
    <xf numFmtId="0" fontId="12" fillId="4" borderId="91" xfId="11" applyFont="1" applyFill="1" applyBorder="1" applyAlignment="1">
      <alignment horizontal="center" vertical="center"/>
    </xf>
    <xf numFmtId="0" fontId="12" fillId="4" borderId="94" xfId="11" applyFont="1" applyFill="1" applyBorder="1" applyAlignment="1">
      <alignment horizontal="center" vertical="center"/>
    </xf>
    <xf numFmtId="0" fontId="13" fillId="7" borderId="52" xfId="11" applyFont="1" applyFill="1" applyBorder="1" applyAlignment="1">
      <alignment horizontal="center" vertical="center"/>
    </xf>
    <xf numFmtId="0" fontId="13" fillId="7" borderId="6" xfId="11" applyFont="1" applyFill="1" applyBorder="1" applyAlignment="1">
      <alignment horizontal="center" vertical="center"/>
    </xf>
    <xf numFmtId="0" fontId="13" fillId="7" borderId="63" xfId="11" applyFont="1" applyFill="1"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xf>
    <xf numFmtId="0" fontId="17" fillId="0" borderId="0" xfId="12" applyNumberFormat="1" applyFont="1" applyBorder="1" applyAlignment="1">
      <alignment horizontal="center" vertical="center"/>
    </xf>
    <xf numFmtId="0" fontId="12" fillId="4" borderId="106" xfId="11" applyFont="1" applyFill="1" applyBorder="1" applyAlignment="1">
      <alignment horizontal="center" vertical="center"/>
    </xf>
    <xf numFmtId="0" fontId="12" fillId="4" borderId="107" xfId="11" applyFont="1" applyFill="1" applyBorder="1" applyAlignment="1">
      <alignment horizontal="center" vertical="center"/>
    </xf>
    <xf numFmtId="0" fontId="12" fillId="4" borderId="108" xfId="11" applyFont="1" applyFill="1" applyBorder="1" applyAlignment="1">
      <alignment horizontal="center" vertical="center"/>
    </xf>
    <xf numFmtId="0" fontId="13" fillId="7" borderId="49" xfId="11" applyFont="1" applyFill="1" applyBorder="1" applyAlignment="1">
      <alignment horizontal="center" vertical="center"/>
    </xf>
    <xf numFmtId="0" fontId="13" fillId="7" borderId="7" xfId="11" applyFont="1" applyFill="1" applyBorder="1" applyAlignment="1">
      <alignment horizontal="center" vertical="center"/>
    </xf>
    <xf numFmtId="0" fontId="13" fillId="7" borderId="53" xfId="11" applyFont="1" applyFill="1" applyBorder="1" applyAlignment="1">
      <alignment horizontal="center" vertical="center"/>
    </xf>
    <xf numFmtId="0" fontId="16" fillId="6" borderId="60" xfId="11" applyFont="1" applyFill="1" applyBorder="1" applyAlignment="1">
      <alignment horizontal="center" vertical="center"/>
    </xf>
    <xf numFmtId="0" fontId="16" fillId="6" borderId="3" xfId="11" applyFont="1" applyFill="1" applyBorder="1" applyAlignment="1">
      <alignment horizontal="center" vertical="center"/>
    </xf>
    <xf numFmtId="0" fontId="16" fillId="6" borderId="61" xfId="11" applyFont="1" applyFill="1" applyBorder="1" applyAlignment="1">
      <alignment horizontal="center" vertical="center"/>
    </xf>
    <xf numFmtId="0" fontId="14" fillId="3" borderId="65" xfId="12" applyNumberFormat="1" applyFont="1" applyFill="1" applyBorder="1" applyAlignment="1">
      <alignment horizontal="center" vertical="center" wrapText="1"/>
    </xf>
    <xf numFmtId="0" fontId="14" fillId="3" borderId="109" xfId="12" applyNumberFormat="1" applyFont="1" applyFill="1" applyBorder="1" applyAlignment="1">
      <alignment horizontal="center" vertical="center" wrapText="1"/>
    </xf>
    <xf numFmtId="0" fontId="14" fillId="3" borderId="10" xfId="11" applyFont="1" applyFill="1" applyBorder="1" applyAlignment="1">
      <alignment horizontal="center" vertical="center"/>
    </xf>
    <xf numFmtId="0" fontId="14" fillId="3" borderId="6" xfId="11" applyFont="1" applyFill="1" applyBorder="1" applyAlignment="1">
      <alignment horizontal="center" vertical="center"/>
    </xf>
    <xf numFmtId="0" fontId="14" fillId="3" borderId="11" xfId="11" applyFont="1" applyFill="1" applyBorder="1" applyAlignment="1">
      <alignment horizontal="center" vertical="center"/>
    </xf>
    <xf numFmtId="0" fontId="14" fillId="3" borderId="5" xfId="11" applyFont="1" applyFill="1" applyBorder="1" applyAlignment="1">
      <alignment horizontal="center" vertical="center"/>
    </xf>
    <xf numFmtId="0" fontId="14" fillId="3" borderId="17" xfId="11" applyFont="1" applyFill="1" applyBorder="1" applyAlignment="1">
      <alignment horizontal="center" vertical="center"/>
    </xf>
    <xf numFmtId="0" fontId="14" fillId="3" borderId="63" xfId="11" applyFont="1" applyFill="1" applyBorder="1" applyAlignment="1">
      <alignment horizontal="center" vertical="center"/>
    </xf>
    <xf numFmtId="0" fontId="16" fillId="6" borderId="76" xfId="16" applyFont="1" applyFill="1" applyBorder="1" applyAlignment="1">
      <alignment horizontal="center" vertical="center"/>
    </xf>
    <xf numFmtId="0" fontId="16" fillId="6" borderId="77" xfId="16" applyFont="1" applyFill="1" applyBorder="1" applyAlignment="1">
      <alignment horizontal="center" vertical="center"/>
    </xf>
    <xf numFmtId="0" fontId="16" fillId="6" borderId="78" xfId="16" applyFont="1" applyFill="1" applyBorder="1" applyAlignment="1">
      <alignment horizontal="center" vertical="center"/>
    </xf>
    <xf numFmtId="0" fontId="23" fillId="7" borderId="84" xfId="16" applyFont="1" applyFill="1" applyBorder="1" applyAlignment="1">
      <alignment horizontal="center" vertical="center"/>
    </xf>
    <xf numFmtId="0" fontId="23" fillId="7" borderId="85" xfId="16" applyFont="1" applyFill="1" applyBorder="1" applyAlignment="1">
      <alignment horizontal="center" vertical="center"/>
    </xf>
    <xf numFmtId="0" fontId="23" fillId="7" borderId="86" xfId="16" applyFont="1" applyFill="1" applyBorder="1" applyAlignment="1">
      <alignment horizontal="center" vertical="center"/>
    </xf>
    <xf numFmtId="0" fontId="12" fillId="4" borderId="57" xfId="16" applyFont="1" applyFill="1" applyBorder="1" applyAlignment="1">
      <alignment horizontal="center" vertical="center" wrapText="1"/>
    </xf>
    <xf numFmtId="0" fontId="12" fillId="4" borderId="58" xfId="16" applyFont="1" applyFill="1" applyBorder="1" applyAlignment="1">
      <alignment horizontal="center" vertical="center" wrapText="1"/>
    </xf>
    <xf numFmtId="0" fontId="12" fillId="4" borderId="58" xfId="16" applyFont="1" applyFill="1" applyBorder="1" applyAlignment="1">
      <alignment horizontal="center" vertical="center"/>
    </xf>
    <xf numFmtId="0" fontId="12" fillId="4" borderId="59" xfId="16" applyFont="1" applyFill="1" applyBorder="1" applyAlignment="1">
      <alignment horizontal="center" vertical="center"/>
    </xf>
    <xf numFmtId="0" fontId="13" fillId="7" borderId="76" xfId="16" applyFont="1" applyFill="1" applyBorder="1" applyAlignment="1">
      <alignment horizontal="center" vertical="center"/>
    </xf>
    <xf numFmtId="0" fontId="13" fillId="7" borderId="77" xfId="16" applyFont="1" applyFill="1" applyBorder="1" applyAlignment="1">
      <alignment horizontal="center" vertical="center"/>
    </xf>
    <xf numFmtId="0" fontId="13" fillId="7" borderId="78" xfId="16" applyFont="1" applyFill="1" applyBorder="1" applyAlignment="1">
      <alignment horizontal="center" vertical="center"/>
    </xf>
    <xf numFmtId="0" fontId="14" fillId="3" borderId="81" xfId="8" applyFont="1" applyFill="1" applyBorder="1" applyAlignment="1">
      <alignment horizontal="right" vertical="center"/>
    </xf>
    <xf numFmtId="0" fontId="14" fillId="3" borderId="83" xfId="8" applyFont="1" applyFill="1" applyBorder="1" applyAlignment="1">
      <alignment horizontal="right" vertical="center"/>
    </xf>
    <xf numFmtId="14" fontId="9" fillId="0" borderId="81" xfId="8" applyNumberFormat="1" applyFont="1" applyBorder="1" applyAlignment="1">
      <alignment horizontal="left" vertical="center" indent="1"/>
    </xf>
    <xf numFmtId="14" fontId="9" fillId="0" borderId="82" xfId="8" applyNumberFormat="1" applyFont="1" applyBorder="1" applyAlignment="1">
      <alignment horizontal="left" vertical="center" indent="1"/>
    </xf>
  </cellXfs>
  <cellStyles count="18">
    <cellStyle name="Moeda 2" xfId="6" xr:uid="{00000000-0005-0000-0000-000000000000}"/>
    <cellStyle name="Moeda 3" xfId="2" xr:uid="{00000000-0005-0000-0000-000001000000}"/>
    <cellStyle name="Moeda 3 2" xfId="15" xr:uid="{00000000-0005-0000-0000-000002000000}"/>
    <cellStyle name="Normal" xfId="0" builtinId="0"/>
    <cellStyle name="Normal 10" xfId="12" xr:uid="{00000000-0005-0000-0000-000004000000}"/>
    <cellStyle name="Normal 2" xfId="4" xr:uid="{00000000-0005-0000-0000-000005000000}"/>
    <cellStyle name="Normal 2 2" xfId="11" xr:uid="{00000000-0005-0000-0000-000006000000}"/>
    <cellStyle name="Normal 2 3" xfId="5" xr:uid="{00000000-0005-0000-0000-000007000000}"/>
    <cellStyle name="Normal 3" xfId="8" xr:uid="{00000000-0005-0000-0000-000008000000}"/>
    <cellStyle name="Normal 3 2" xfId="16" xr:uid="{00000000-0005-0000-0000-000009000000}"/>
    <cellStyle name="Porcentagem" xfId="17" builtinId="5"/>
    <cellStyle name="Porcentagem 2" xfId="9" xr:uid="{00000000-0005-0000-0000-00000A000000}"/>
    <cellStyle name="Porcentagem 2 2" xfId="14" xr:uid="{00000000-0005-0000-0000-00000B000000}"/>
    <cellStyle name="Vírgula" xfId="7" builtinId="3"/>
    <cellStyle name="Vírgula 2" xfId="3" xr:uid="{00000000-0005-0000-0000-00000D000000}"/>
    <cellStyle name="Vírgula 2 3" xfId="13" xr:uid="{00000000-0005-0000-0000-00000E000000}"/>
    <cellStyle name="Vírgula 3" xfId="1" xr:uid="{00000000-0005-0000-0000-00000F000000}"/>
    <cellStyle name="Vírgula 4" xfId="10" xr:uid="{00000000-0005-0000-0000-000010000000}"/>
  </cellStyles>
  <dxfs count="22">
    <dxf>
      <fill>
        <patternFill>
          <bgColor rgb="FFFFFF00"/>
        </patternFill>
      </fill>
    </dxf>
    <dxf>
      <font>
        <color rgb="FF9C0006"/>
      </font>
      <fill>
        <patternFill>
          <bgColor rgb="FFFFC7CE"/>
        </patternFill>
      </fill>
    </dxf>
    <dxf>
      <fill>
        <patternFill>
          <bgColor theme="5" tint="0.39994506668294322"/>
        </patternFill>
      </fill>
    </dxf>
    <dxf>
      <font>
        <color rgb="FF9C0006"/>
      </font>
      <fill>
        <patternFill>
          <bgColor rgb="FFFFC7CE"/>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b/>
        <i val="0"/>
      </font>
      <fill>
        <patternFill>
          <bgColor theme="0" tint="-0.14996795556505021"/>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
      <font>
        <color theme="1"/>
      </font>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196850</xdr:colOff>
      <xdr:row>1</xdr:row>
      <xdr:rowOff>107157</xdr:rowOff>
    </xdr:from>
    <xdr:to>
      <xdr:col>2</xdr:col>
      <xdr:colOff>1061321</xdr:colOff>
      <xdr:row>1</xdr:row>
      <xdr:rowOff>476250</xdr:rowOff>
    </xdr:to>
    <xdr:pic>
      <xdr:nvPicPr>
        <xdr:cNvPr id="5" name="Imagem 4">
          <a:extLst>
            <a:ext uri="{FF2B5EF4-FFF2-40B4-BE49-F238E27FC236}">
              <a16:creationId xmlns:a16="http://schemas.microsoft.com/office/drawing/2014/main" id="{5AAF17A9-359F-49A4-BF92-EAE233C6D0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150" y="234157"/>
          <a:ext cx="1321671" cy="3690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215900</xdr:colOff>
      <xdr:row>1</xdr:row>
      <xdr:rowOff>88900</xdr:rowOff>
    </xdr:from>
    <xdr:to>
      <xdr:col>2</xdr:col>
      <xdr:colOff>1080371</xdr:colOff>
      <xdr:row>1</xdr:row>
      <xdr:rowOff>457993</xdr:rowOff>
    </xdr:to>
    <xdr:pic>
      <xdr:nvPicPr>
        <xdr:cNvPr id="3" name="Imagem 2">
          <a:extLst>
            <a:ext uri="{FF2B5EF4-FFF2-40B4-BE49-F238E27FC236}">
              <a16:creationId xmlns:a16="http://schemas.microsoft.com/office/drawing/2014/main" id="{F87404D8-7B7F-4319-A736-99AC804DF6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0200" y="215900"/>
          <a:ext cx="1321671" cy="3690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95251</xdr:colOff>
      <xdr:row>1</xdr:row>
      <xdr:rowOff>107156</xdr:rowOff>
    </xdr:from>
    <xdr:to>
      <xdr:col>2</xdr:col>
      <xdr:colOff>904876</xdr:colOff>
      <xdr:row>1</xdr:row>
      <xdr:rowOff>460877</xdr:rowOff>
    </xdr:to>
    <xdr:pic>
      <xdr:nvPicPr>
        <xdr:cNvPr id="3" name="Imagem 2">
          <a:extLst>
            <a:ext uri="{FF2B5EF4-FFF2-40B4-BE49-F238E27FC236}">
              <a16:creationId xmlns:a16="http://schemas.microsoft.com/office/drawing/2014/main" id="{E259E056-601C-4123-BC19-7AB6491D81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314" y="226219"/>
          <a:ext cx="1262062" cy="3537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47625</xdr:colOff>
      <xdr:row>1</xdr:row>
      <xdr:rowOff>71437</xdr:rowOff>
    </xdr:from>
    <xdr:to>
      <xdr:col>2</xdr:col>
      <xdr:colOff>316783</xdr:colOff>
      <xdr:row>1</xdr:row>
      <xdr:rowOff>440530</xdr:rowOff>
    </xdr:to>
    <xdr:pic>
      <xdr:nvPicPr>
        <xdr:cNvPr id="4" name="Imagem 3">
          <a:extLst>
            <a:ext uri="{FF2B5EF4-FFF2-40B4-BE49-F238E27FC236}">
              <a16:creationId xmlns:a16="http://schemas.microsoft.com/office/drawing/2014/main" id="{97D037DB-9FC8-4054-83D2-52A2365648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6688" y="190500"/>
          <a:ext cx="1316908" cy="3690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xdr:col>
      <xdr:colOff>197645</xdr:colOff>
      <xdr:row>1</xdr:row>
      <xdr:rowOff>107158</xdr:rowOff>
    </xdr:from>
    <xdr:ext cx="1194227" cy="333374"/>
    <xdr:pic>
      <xdr:nvPicPr>
        <xdr:cNvPr id="2" name="Imagem 1">
          <a:extLst>
            <a:ext uri="{FF2B5EF4-FFF2-40B4-BE49-F238E27FC236}">
              <a16:creationId xmlns:a16="http://schemas.microsoft.com/office/drawing/2014/main" id="{E9128293-B099-40B1-8449-714A02BA00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45" y="230983"/>
          <a:ext cx="1194227" cy="33337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LENOVO\Desktop\MODELOS%20DE%20ANEXOS%20V%2020200701\Anexo%205%20-%20Orienta&#231;&#245;es%20para%20projetos%20e%20seus%20anexos\Anexo%205A%20-%20Planilhas%20para%20Projeto%20BDMG.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ientações Gerais"/>
      <sheetName val="Capa do Projeto"/>
      <sheetName val="Planilha Orçamentária"/>
      <sheetName val="Cronograma F.F (Projeto)"/>
      <sheetName val="Cotações"/>
      <sheetName val="Infor. Fornecedores"/>
      <sheetName val="Localização - (Pavimentação)"/>
      <sheetName val="Lista"/>
    </sheetNames>
    <sheetDataSet>
      <sheetData sheetId="0"/>
      <sheetData sheetId="1"/>
      <sheetData sheetId="2"/>
      <sheetData sheetId="3"/>
      <sheetData sheetId="4"/>
      <sheetData sheetId="5"/>
      <sheetData sheetId="6"/>
      <sheetData sheetId="7">
        <row r="2">
          <cell r="A2" t="str">
            <v>ABADIA DOS DOURADOS</v>
          </cell>
          <cell r="B2" t="str">
            <v>AVANÇAR CIDADES - MOBILIDADE</v>
          </cell>
          <cell r="C2" t="str">
            <v>ABASTECIMENTO DE ÁGUA</v>
          </cell>
        </row>
        <row r="3">
          <cell r="A3" t="str">
            <v>ABAETÉ</v>
          </cell>
          <cell r="B3" t="str">
            <v>AVANÇAR CIDADES - SANEAMENTO</v>
          </cell>
          <cell r="C3" t="str">
            <v>CONTENÇÃO</v>
          </cell>
        </row>
        <row r="4">
          <cell r="A4" t="str">
            <v>ABRE CAMPO</v>
          </cell>
          <cell r="B4" t="str">
            <v>BDMG CIDADES</v>
          </cell>
          <cell r="C4" t="str">
            <v>DIVERSOS</v>
          </cell>
        </row>
        <row r="5">
          <cell r="A5" t="str">
            <v>ACAIACA</v>
          </cell>
          <cell r="B5" t="str">
            <v>BDMG CIDADES 2015</v>
          </cell>
          <cell r="C5" t="str">
            <v>DRENAGEM</v>
          </cell>
        </row>
        <row r="6">
          <cell r="A6" t="str">
            <v>AÇUCENA</v>
          </cell>
          <cell r="B6" t="str">
            <v>BDMG CIDADES 2015 - FRP</v>
          </cell>
          <cell r="C6" t="str">
            <v>EDIFICAÇÃO</v>
          </cell>
        </row>
        <row r="7">
          <cell r="A7" t="str">
            <v>ÁGUA BOA</v>
          </cell>
          <cell r="B7" t="str">
            <v>BDMG CIDADES 2015 BX</v>
          </cell>
          <cell r="C7" t="str">
            <v>EFICIÊNCIA ENERGÉTICA</v>
          </cell>
        </row>
        <row r="8">
          <cell r="A8" t="str">
            <v>ÁGUA COMPRIDA</v>
          </cell>
          <cell r="B8" t="str">
            <v>BDMG CIDADES 2017</v>
          </cell>
          <cell r="C8" t="str">
            <v>ENERGIA RENOVÁVEL</v>
          </cell>
        </row>
        <row r="9">
          <cell r="A9" t="str">
            <v>AGUANIL</v>
          </cell>
          <cell r="B9" t="str">
            <v>BDMG CIDADES 2018</v>
          </cell>
          <cell r="C9" t="str">
            <v>ESGOTAMENTO SANITÁRIO</v>
          </cell>
        </row>
        <row r="10">
          <cell r="A10" t="str">
            <v>ÁGUAS FORMOSAS</v>
          </cell>
          <cell r="B10" t="str">
            <v>BDMG CIDADES 2018 - SOLIDÁRIO</v>
          </cell>
          <cell r="C10" t="str">
            <v>INFRAESTRUTURA</v>
          </cell>
        </row>
        <row r="11">
          <cell r="A11" t="str">
            <v>ÁGUAS VERMELHAS</v>
          </cell>
          <cell r="B11" t="str">
            <v>BDMG CIDADES BX</v>
          </cell>
          <cell r="C11" t="str">
            <v>OBRAS DE ARTE</v>
          </cell>
        </row>
        <row r="12">
          <cell r="A12" t="str">
            <v>AIMORÉS</v>
          </cell>
          <cell r="B12" t="str">
            <v>BDMG MAQ</v>
          </cell>
          <cell r="C12" t="str">
            <v>PAVIMENTAÇÃO</v>
          </cell>
        </row>
        <row r="13">
          <cell r="A13" t="str">
            <v>AIURUOCA</v>
          </cell>
          <cell r="B13" t="str">
            <v>BDMG MAQ 2015</v>
          </cell>
          <cell r="C13" t="str">
            <v>RECICLAGEM</v>
          </cell>
        </row>
        <row r="14">
          <cell r="A14" t="str">
            <v>ALAGOA</v>
          </cell>
          <cell r="B14" t="str">
            <v>BDMG MAQ 2017</v>
          </cell>
          <cell r="C14" t="str">
            <v>SINALIZAÇÃO</v>
          </cell>
        </row>
        <row r="15">
          <cell r="A15" t="str">
            <v>ALBERTINA</v>
          </cell>
          <cell r="B15" t="str">
            <v>BDMG MAQ 2017 BX</v>
          </cell>
          <cell r="C15" t="str">
            <v>TRATAMENTO DE RESÍDUOS SÓLIDOS</v>
          </cell>
        </row>
        <row r="16">
          <cell r="A16" t="str">
            <v>ALÉM PARAÍBA</v>
          </cell>
          <cell r="B16" t="str">
            <v>BDMG MAQ 2018</v>
          </cell>
        </row>
        <row r="17">
          <cell r="A17" t="str">
            <v>ALFENAS</v>
          </cell>
          <cell r="B17" t="str">
            <v>BDMG MAQ 2018 - SOLIDÁRIO</v>
          </cell>
        </row>
        <row r="18">
          <cell r="A18" t="str">
            <v>ALFREDO VASCONCELOS</v>
          </cell>
          <cell r="B18" t="str">
            <v>BDMG MAQ 2018 BX</v>
          </cell>
        </row>
        <row r="19">
          <cell r="A19" t="str">
            <v>ALMENARA</v>
          </cell>
          <cell r="B19" t="str">
            <v>BDMG MAQ BX</v>
          </cell>
        </row>
        <row r="20">
          <cell r="A20" t="str">
            <v>ALPERCATA</v>
          </cell>
          <cell r="B20" t="str">
            <v>BDMG SANEAMENTO</v>
          </cell>
        </row>
        <row r="21">
          <cell r="A21" t="str">
            <v>ALPINÓPOLIS</v>
          </cell>
          <cell r="B21" t="str">
            <v>BDMG SANEAMENTO 2015</v>
          </cell>
        </row>
        <row r="22">
          <cell r="A22" t="str">
            <v>ALTEROSA</v>
          </cell>
          <cell r="B22" t="str">
            <v>BDMG SANEAMENTO 2015 BX</v>
          </cell>
        </row>
        <row r="23">
          <cell r="A23" t="str">
            <v>ALTO CAPARAÓ</v>
          </cell>
          <cell r="B23" t="str">
            <v>BDMG SANEAMENTO 2017</v>
          </cell>
        </row>
        <row r="24">
          <cell r="A24" t="str">
            <v>ALTO JEQUITIBÁ</v>
          </cell>
          <cell r="B24" t="str">
            <v>BDMG SANEAMENTO 2018</v>
          </cell>
        </row>
        <row r="25">
          <cell r="A25" t="str">
            <v>ALTO RIO DOCE</v>
          </cell>
          <cell r="B25" t="str">
            <v>BDMG SANEAMENTO 2018 - SOLIDÁRIO</v>
          </cell>
        </row>
        <row r="26">
          <cell r="A26" t="str">
            <v>ALVARENGA</v>
          </cell>
          <cell r="B26" t="str">
            <v>BDMG SANEAMENTO BX</v>
          </cell>
        </row>
        <row r="27">
          <cell r="A27" t="str">
            <v>ALVINÓPOLIS</v>
          </cell>
          <cell r="B27" t="str">
            <v>BDMG URBANIZA</v>
          </cell>
        </row>
        <row r="28">
          <cell r="A28" t="str">
            <v>ALVORADA DE MINAS</v>
          </cell>
          <cell r="B28" t="str">
            <v>BDMG URBANIZA 2015</v>
          </cell>
        </row>
        <row r="29">
          <cell r="A29" t="str">
            <v>AMPARO DO SERRA</v>
          </cell>
          <cell r="B29" t="str">
            <v>BDMG URBANIZA 2015 - FRP</v>
          </cell>
        </row>
        <row r="30">
          <cell r="A30" t="str">
            <v>ANDRADAS</v>
          </cell>
          <cell r="B30" t="str">
            <v>BDMG URBANIZA 2015 BX</v>
          </cell>
        </row>
        <row r="31">
          <cell r="A31" t="str">
            <v>ANDRELÂNDIA</v>
          </cell>
          <cell r="B31" t="str">
            <v>BDMG URBANIZA 2017</v>
          </cell>
        </row>
        <row r="32">
          <cell r="A32" t="str">
            <v>ANGELÂNDIA</v>
          </cell>
          <cell r="B32" t="str">
            <v>BDMG URBANIZA 2018</v>
          </cell>
        </row>
        <row r="33">
          <cell r="A33" t="str">
            <v>ANTÔNIO CARLOS</v>
          </cell>
          <cell r="B33" t="str">
            <v>BDMG URBANIZA 2018 - SOLIDÁRIO</v>
          </cell>
        </row>
        <row r="34">
          <cell r="A34" t="str">
            <v>ANTÔNIO DIAS</v>
          </cell>
          <cell r="B34" t="str">
            <v>BDMG URBANIZA BX</v>
          </cell>
        </row>
        <row r="35">
          <cell r="A35" t="str">
            <v>ANTÔNIO PRADO DE MINAS</v>
          </cell>
          <cell r="B35" t="str">
            <v>FRD</v>
          </cell>
        </row>
        <row r="36">
          <cell r="A36" t="str">
            <v>ARAÇAÍ</v>
          </cell>
          <cell r="B36" t="str">
            <v>FRP/RECURSOS PRÓPRIOS</v>
          </cell>
        </row>
        <row r="37">
          <cell r="A37" t="str">
            <v>ARACITABA</v>
          </cell>
          <cell r="B37" t="str">
            <v>MUNICIPIOS MINERADORES</v>
          </cell>
        </row>
        <row r="38">
          <cell r="A38" t="str">
            <v>ARAÇUAÍ</v>
          </cell>
          <cell r="B38" t="str">
            <v>NOVO SOMMA</v>
          </cell>
        </row>
        <row r="39">
          <cell r="A39" t="str">
            <v>ARAGUARI</v>
          </cell>
          <cell r="B39" t="str">
            <v>NOVO SOMMA ECO</v>
          </cell>
        </row>
        <row r="40">
          <cell r="A40" t="str">
            <v>ARANTINA</v>
          </cell>
          <cell r="B40" t="str">
            <v>NOVO SOMMA INFRA</v>
          </cell>
        </row>
        <row r="41">
          <cell r="A41" t="str">
            <v>ARAPONGA</v>
          </cell>
          <cell r="B41" t="str">
            <v>NOVO SOMMA INFRA</v>
          </cell>
        </row>
        <row r="42">
          <cell r="A42" t="str">
            <v>ARAPORÃ</v>
          </cell>
          <cell r="B42" t="str">
            <v>NOVO SOMMA MAQ</v>
          </cell>
        </row>
        <row r="43">
          <cell r="A43" t="str">
            <v>ARAPUÁ</v>
          </cell>
          <cell r="B43" t="str">
            <v>NOVO SOMMA PAC</v>
          </cell>
        </row>
        <row r="44">
          <cell r="A44" t="str">
            <v>ARAÚJOS</v>
          </cell>
          <cell r="B44" t="str">
            <v>NOVO SOMMA URBANIZA</v>
          </cell>
        </row>
        <row r="45">
          <cell r="A45" t="str">
            <v>ARAXÁ</v>
          </cell>
          <cell r="B45" t="str">
            <v>PAC</v>
          </cell>
        </row>
        <row r="46">
          <cell r="A46" t="str">
            <v>ARCEBURGO</v>
          </cell>
          <cell r="B46" t="str">
            <v>PMAT</v>
          </cell>
        </row>
        <row r="47">
          <cell r="A47" t="str">
            <v>ARCOS</v>
          </cell>
          <cell r="B47" t="str">
            <v>PROVIAS</v>
          </cell>
        </row>
        <row r="48">
          <cell r="A48" t="str">
            <v>AREADO</v>
          </cell>
          <cell r="B48" t="str">
            <v>RENOVA CIDADES DO AMANHÃ - DESENVOLVIMENTO ECONÔMICO</v>
          </cell>
        </row>
        <row r="49">
          <cell r="A49" t="str">
            <v>ARGIRITA</v>
          </cell>
          <cell r="B49" t="str">
            <v>RENOVA CIDADES DO AMANHÃ - EDUCAÇÃO</v>
          </cell>
        </row>
        <row r="50">
          <cell r="A50" t="str">
            <v>ARICANDUVA</v>
          </cell>
          <cell r="B50" t="str">
            <v>RENOVA CIDADES DO AMANHÃ - SAÚDE</v>
          </cell>
        </row>
        <row r="51">
          <cell r="A51" t="str">
            <v>ARINOS</v>
          </cell>
          <cell r="B51" t="str">
            <v>RENOVA CIDADES DO AMANHÃ - SEGURANÇA</v>
          </cell>
        </row>
        <row r="52">
          <cell r="A52" t="str">
            <v>ASTOLFO DUTRA</v>
          </cell>
          <cell r="B52" t="str">
            <v>RENOVA NÃO-REEMBOLSÁVEL</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2">
    <tabColor theme="1"/>
  </sheetPr>
  <dimension ref="A1:Z148"/>
  <sheetViews>
    <sheetView showGridLines="0" tabSelected="1" topLeftCell="A7" zoomScale="80" zoomScaleNormal="80" workbookViewId="0">
      <selection activeCell="B16" sqref="B16:Y16"/>
    </sheetView>
  </sheetViews>
  <sheetFormatPr defaultColWidth="0" defaultRowHeight="15" zeroHeight="1" x14ac:dyDescent="0.25"/>
  <cols>
    <col min="1" max="1" width="1.7109375" style="107" customWidth="1"/>
    <col min="2" max="25" width="3.7109375" style="107" customWidth="1"/>
    <col min="26" max="26" width="1.7109375" style="107" customWidth="1"/>
    <col min="27" max="16384" width="3.7109375" style="107" hidden="1"/>
  </cols>
  <sheetData>
    <row r="1" spans="2:25" ht="9.9499999999999993" customHeight="1" x14ac:dyDescent="0.25"/>
    <row r="2" spans="2:25" ht="19.899999999999999" customHeight="1" x14ac:dyDescent="0.25">
      <c r="B2" s="304" t="s">
        <v>1045</v>
      </c>
      <c r="C2" s="304"/>
      <c r="D2" s="304"/>
      <c r="E2" s="304"/>
      <c r="F2" s="304"/>
      <c r="G2" s="304"/>
      <c r="H2" s="304"/>
      <c r="I2" s="304"/>
      <c r="J2" s="304"/>
      <c r="K2" s="304"/>
      <c r="L2" s="304"/>
      <c r="M2" s="304"/>
      <c r="N2" s="304"/>
      <c r="O2" s="304"/>
      <c r="P2" s="304"/>
      <c r="Q2" s="304"/>
      <c r="R2" s="304"/>
      <c r="S2" s="304"/>
      <c r="T2" s="304"/>
      <c r="U2" s="304"/>
      <c r="V2" s="304"/>
      <c r="W2" s="304"/>
      <c r="X2" s="304"/>
      <c r="Y2" s="304"/>
    </row>
    <row r="3" spans="2:25" ht="10.15" customHeight="1" x14ac:dyDescent="0.25">
      <c r="B3" s="300"/>
      <c r="C3" s="300"/>
      <c r="D3" s="300"/>
      <c r="E3" s="300"/>
      <c r="F3" s="300"/>
      <c r="G3" s="300"/>
      <c r="H3" s="300"/>
      <c r="I3" s="300"/>
      <c r="J3" s="300"/>
      <c r="K3" s="300"/>
      <c r="L3" s="300"/>
      <c r="M3" s="300"/>
      <c r="N3" s="300"/>
      <c r="O3" s="300"/>
      <c r="P3" s="300"/>
      <c r="Q3" s="300"/>
      <c r="R3" s="300"/>
      <c r="S3" s="300"/>
      <c r="T3" s="300"/>
      <c r="U3" s="300"/>
      <c r="V3" s="300"/>
      <c r="W3" s="300"/>
      <c r="X3" s="300"/>
      <c r="Y3" s="300"/>
    </row>
    <row r="4" spans="2:25" x14ac:dyDescent="0.25">
      <c r="B4" s="299" t="s">
        <v>1043</v>
      </c>
      <c r="C4" s="299"/>
      <c r="D4" s="299"/>
      <c r="E4" s="299"/>
      <c r="F4" s="299"/>
      <c r="G4" s="299"/>
      <c r="H4" s="299"/>
      <c r="I4" s="299"/>
      <c r="J4" s="299"/>
      <c r="K4" s="299"/>
      <c r="L4" s="299"/>
      <c r="M4" s="299"/>
      <c r="N4" s="299"/>
      <c r="O4" s="299"/>
      <c r="P4" s="299"/>
      <c r="Q4" s="299"/>
      <c r="R4" s="299"/>
      <c r="S4" s="299"/>
      <c r="T4" s="299"/>
      <c r="U4" s="299"/>
      <c r="V4" s="299"/>
      <c r="W4" s="299"/>
      <c r="X4" s="299"/>
      <c r="Y4" s="299"/>
    </row>
    <row r="5" spans="2:25" x14ac:dyDescent="0.25">
      <c r="B5" s="299" t="s">
        <v>1046</v>
      </c>
      <c r="C5" s="299"/>
      <c r="D5" s="299"/>
      <c r="E5" s="299"/>
      <c r="F5" s="299"/>
      <c r="G5" s="299"/>
      <c r="H5" s="299"/>
      <c r="I5" s="299"/>
      <c r="J5" s="299"/>
      <c r="K5" s="299"/>
      <c r="L5" s="299"/>
      <c r="M5" s="299"/>
      <c r="N5" s="299"/>
      <c r="O5" s="299"/>
      <c r="P5" s="299"/>
      <c r="Q5" s="299"/>
      <c r="R5" s="299"/>
      <c r="S5" s="299"/>
      <c r="T5" s="299"/>
      <c r="U5" s="299"/>
      <c r="V5" s="299"/>
      <c r="W5" s="299"/>
      <c r="X5" s="299"/>
      <c r="Y5" s="299"/>
    </row>
    <row r="6" spans="2:25" ht="15" customHeight="1" x14ac:dyDescent="0.25">
      <c r="B6" s="299" t="s">
        <v>1044</v>
      </c>
      <c r="C6" s="299"/>
      <c r="D6" s="299"/>
      <c r="E6" s="299"/>
      <c r="F6" s="299"/>
      <c r="G6" s="299"/>
      <c r="H6" s="299"/>
      <c r="I6" s="299"/>
      <c r="J6" s="299"/>
      <c r="K6" s="299"/>
      <c r="L6" s="299"/>
      <c r="M6" s="299"/>
      <c r="N6" s="299"/>
      <c r="O6" s="299"/>
      <c r="P6" s="299"/>
      <c r="Q6" s="299"/>
      <c r="R6" s="299"/>
      <c r="S6" s="299"/>
      <c r="T6" s="299"/>
      <c r="U6" s="299"/>
      <c r="V6" s="299"/>
      <c r="W6" s="299"/>
      <c r="X6" s="299"/>
      <c r="Y6" s="299"/>
    </row>
    <row r="7" spans="2:25" ht="30" customHeight="1" x14ac:dyDescent="0.25">
      <c r="B7" s="299" t="s">
        <v>1047</v>
      </c>
      <c r="C7" s="299"/>
      <c r="D7" s="299"/>
      <c r="E7" s="299"/>
      <c r="F7" s="299"/>
      <c r="G7" s="299"/>
      <c r="H7" s="299"/>
      <c r="I7" s="299"/>
      <c r="J7" s="299"/>
      <c r="K7" s="299"/>
      <c r="L7" s="299"/>
      <c r="M7" s="299"/>
      <c r="N7" s="299"/>
      <c r="O7" s="299"/>
      <c r="P7" s="299"/>
      <c r="Q7" s="299"/>
      <c r="R7" s="299"/>
      <c r="S7" s="299"/>
      <c r="T7" s="299"/>
      <c r="U7" s="299"/>
      <c r="V7" s="299"/>
      <c r="W7" s="299"/>
      <c r="X7" s="299"/>
      <c r="Y7" s="299"/>
    </row>
    <row r="8" spans="2:25" ht="10.15" customHeight="1" x14ac:dyDescent="0.25">
      <c r="B8" s="300"/>
      <c r="C8" s="300"/>
      <c r="D8" s="300"/>
      <c r="E8" s="300"/>
      <c r="F8" s="300"/>
      <c r="G8" s="300"/>
      <c r="H8" s="300"/>
      <c r="I8" s="300"/>
      <c r="J8" s="300"/>
      <c r="K8" s="300"/>
      <c r="L8" s="300"/>
      <c r="M8" s="300"/>
      <c r="N8" s="300"/>
      <c r="O8" s="300"/>
      <c r="P8" s="300"/>
      <c r="Q8" s="300"/>
      <c r="R8" s="300"/>
      <c r="S8" s="300"/>
      <c r="T8" s="300"/>
      <c r="U8" s="300"/>
      <c r="V8" s="300"/>
      <c r="W8" s="300"/>
      <c r="X8" s="300"/>
      <c r="Y8" s="300"/>
    </row>
    <row r="9" spans="2:25" ht="15.75" x14ac:dyDescent="0.25">
      <c r="B9" s="301" t="s">
        <v>1096</v>
      </c>
      <c r="C9" s="301"/>
      <c r="D9" s="301"/>
      <c r="E9" s="301"/>
      <c r="F9" s="301"/>
      <c r="G9" s="301"/>
      <c r="H9" s="301"/>
      <c r="I9" s="301"/>
      <c r="J9" s="301"/>
      <c r="K9" s="301"/>
      <c r="L9" s="301"/>
      <c r="M9" s="301"/>
      <c r="N9" s="301"/>
      <c r="O9" s="301"/>
      <c r="P9" s="301"/>
      <c r="Q9" s="301"/>
      <c r="R9" s="301"/>
      <c r="S9" s="301"/>
      <c r="T9" s="301"/>
      <c r="U9" s="301"/>
      <c r="V9" s="301"/>
      <c r="W9" s="301"/>
      <c r="X9" s="301"/>
      <c r="Y9" s="301"/>
    </row>
    <row r="10" spans="2:25" ht="10.15" customHeight="1" x14ac:dyDescent="0.2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row>
    <row r="11" spans="2:25" ht="30" customHeight="1" x14ac:dyDescent="0.25">
      <c r="B11" s="299" t="s">
        <v>1097</v>
      </c>
      <c r="C11" s="302"/>
      <c r="D11" s="302"/>
      <c r="E11" s="302"/>
      <c r="F11" s="302"/>
      <c r="G11" s="302"/>
      <c r="H11" s="302"/>
      <c r="I11" s="302"/>
      <c r="J11" s="302"/>
      <c r="K11" s="302"/>
      <c r="L11" s="302"/>
      <c r="M11" s="302"/>
      <c r="N11" s="302"/>
      <c r="O11" s="302"/>
      <c r="P11" s="302"/>
      <c r="Q11" s="302"/>
      <c r="R11" s="302"/>
      <c r="S11" s="302"/>
      <c r="T11" s="302"/>
      <c r="U11" s="302"/>
      <c r="V11" s="302"/>
      <c r="W11" s="302"/>
      <c r="X11" s="302"/>
      <c r="Y11" s="302"/>
    </row>
    <row r="12" spans="2:25" ht="10.15" customHeight="1" x14ac:dyDescent="0.25">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row>
    <row r="13" spans="2:25" ht="15.75" x14ac:dyDescent="0.25">
      <c r="B13" s="301" t="s">
        <v>1098</v>
      </c>
      <c r="C13" s="301"/>
      <c r="D13" s="301"/>
      <c r="E13" s="301"/>
      <c r="F13" s="301"/>
      <c r="G13" s="301"/>
      <c r="H13" s="301"/>
      <c r="I13" s="301"/>
      <c r="J13" s="301"/>
      <c r="K13" s="301"/>
      <c r="L13" s="301"/>
      <c r="M13" s="301"/>
      <c r="N13" s="301"/>
      <c r="O13" s="301"/>
      <c r="P13" s="301"/>
      <c r="Q13" s="301"/>
      <c r="R13" s="301"/>
      <c r="S13" s="301"/>
      <c r="T13" s="301"/>
      <c r="U13" s="301"/>
      <c r="V13" s="301"/>
      <c r="W13" s="301"/>
      <c r="X13" s="301"/>
      <c r="Y13" s="301"/>
    </row>
    <row r="14" spans="2:25" ht="10.15" customHeight="1" x14ac:dyDescent="0.25">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row>
    <row r="15" spans="2:25" ht="15" customHeight="1" x14ac:dyDescent="0.25">
      <c r="B15" s="306" t="s">
        <v>1049</v>
      </c>
      <c r="C15" s="306"/>
      <c r="D15" s="306"/>
      <c r="E15" s="306"/>
      <c r="F15" s="306"/>
      <c r="G15" s="306"/>
      <c r="H15" s="306"/>
      <c r="I15" s="306"/>
      <c r="J15" s="306"/>
      <c r="K15" s="306"/>
      <c r="L15" s="306"/>
      <c r="M15" s="306"/>
      <c r="N15" s="306"/>
      <c r="O15" s="306"/>
      <c r="P15" s="306"/>
      <c r="Q15" s="306"/>
      <c r="R15" s="306"/>
      <c r="S15" s="306"/>
      <c r="T15" s="306"/>
      <c r="U15" s="306"/>
      <c r="V15" s="306"/>
      <c r="W15" s="306"/>
      <c r="X15" s="306"/>
      <c r="Y15" s="306"/>
    </row>
    <row r="16" spans="2:25" ht="137.44999999999999" customHeight="1" x14ac:dyDescent="0.25">
      <c r="B16" s="306" t="s">
        <v>1114</v>
      </c>
      <c r="C16" s="306"/>
      <c r="D16" s="306"/>
      <c r="E16" s="306"/>
      <c r="F16" s="306"/>
      <c r="G16" s="306"/>
      <c r="H16" s="306"/>
      <c r="I16" s="306"/>
      <c r="J16" s="306"/>
      <c r="K16" s="306"/>
      <c r="L16" s="306"/>
      <c r="M16" s="306"/>
      <c r="N16" s="306"/>
      <c r="O16" s="306"/>
      <c r="P16" s="306"/>
      <c r="Q16" s="306"/>
      <c r="R16" s="306"/>
      <c r="S16" s="306"/>
      <c r="T16" s="306"/>
      <c r="U16" s="306"/>
      <c r="V16" s="306"/>
      <c r="W16" s="306"/>
      <c r="X16" s="306"/>
      <c r="Y16" s="306"/>
    </row>
    <row r="17" spans="2:25" ht="10.15" customHeight="1" x14ac:dyDescent="0.2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row>
    <row r="18" spans="2:25" ht="15.75" x14ac:dyDescent="0.25">
      <c r="B18" s="301" t="s">
        <v>1099</v>
      </c>
      <c r="C18" s="301"/>
      <c r="D18" s="301"/>
      <c r="E18" s="301"/>
      <c r="F18" s="301"/>
      <c r="G18" s="301"/>
      <c r="H18" s="301"/>
      <c r="I18" s="301"/>
      <c r="J18" s="301"/>
      <c r="K18" s="301"/>
      <c r="L18" s="301"/>
      <c r="M18" s="301"/>
      <c r="N18" s="301"/>
      <c r="O18" s="301"/>
      <c r="P18" s="301"/>
      <c r="Q18" s="301"/>
      <c r="R18" s="301"/>
      <c r="S18" s="301"/>
      <c r="T18" s="301"/>
      <c r="U18" s="301"/>
      <c r="V18" s="301"/>
      <c r="W18" s="301"/>
      <c r="X18" s="301"/>
      <c r="Y18" s="301"/>
    </row>
    <row r="19" spans="2:25" ht="10.15" customHeight="1" x14ac:dyDescent="0.2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row>
    <row r="20" spans="2:25" ht="15" customHeight="1" x14ac:dyDescent="0.25">
      <c r="B20" s="306" t="s">
        <v>1050</v>
      </c>
      <c r="C20" s="306"/>
      <c r="D20" s="306"/>
      <c r="E20" s="306"/>
      <c r="F20" s="306"/>
      <c r="G20" s="306"/>
      <c r="H20" s="306"/>
      <c r="I20" s="306"/>
      <c r="J20" s="306"/>
      <c r="K20" s="306"/>
      <c r="L20" s="306"/>
      <c r="M20" s="306"/>
      <c r="N20" s="306"/>
      <c r="O20" s="306"/>
      <c r="P20" s="306"/>
      <c r="Q20" s="306"/>
      <c r="R20" s="306"/>
      <c r="S20" s="306"/>
      <c r="T20" s="306"/>
      <c r="U20" s="306"/>
      <c r="V20" s="306"/>
      <c r="W20" s="306"/>
      <c r="X20" s="306"/>
      <c r="Y20" s="306"/>
    </row>
    <row r="21" spans="2:25" ht="15" customHeight="1" x14ac:dyDescent="0.25">
      <c r="B21" s="306" t="s">
        <v>1051</v>
      </c>
      <c r="C21" s="306"/>
      <c r="D21" s="306"/>
      <c r="E21" s="306"/>
      <c r="F21" s="306"/>
      <c r="G21" s="306"/>
      <c r="H21" s="306"/>
      <c r="I21" s="306"/>
      <c r="J21" s="306"/>
      <c r="K21" s="306"/>
      <c r="L21" s="306"/>
      <c r="M21" s="306"/>
      <c r="N21" s="306"/>
      <c r="O21" s="306"/>
      <c r="P21" s="306"/>
      <c r="Q21" s="306"/>
      <c r="R21" s="306"/>
      <c r="S21" s="306"/>
      <c r="T21" s="306"/>
      <c r="U21" s="306"/>
      <c r="V21" s="306"/>
      <c r="W21" s="306"/>
      <c r="X21" s="306"/>
      <c r="Y21" s="306"/>
    </row>
    <row r="22" spans="2:25" ht="15" customHeight="1" x14ac:dyDescent="0.25">
      <c r="B22" s="306" t="s">
        <v>1052</v>
      </c>
      <c r="C22" s="306"/>
      <c r="D22" s="306"/>
      <c r="E22" s="306"/>
      <c r="F22" s="306"/>
      <c r="G22" s="306"/>
      <c r="H22" s="306"/>
      <c r="I22" s="306"/>
      <c r="J22" s="306"/>
      <c r="K22" s="306"/>
      <c r="L22" s="306"/>
      <c r="M22" s="306"/>
      <c r="N22" s="306"/>
      <c r="O22" s="306"/>
      <c r="P22" s="306"/>
      <c r="Q22" s="306"/>
      <c r="R22" s="306"/>
      <c r="S22" s="306"/>
      <c r="T22" s="306"/>
      <c r="U22" s="306"/>
      <c r="V22" s="306"/>
      <c r="W22" s="306"/>
      <c r="X22" s="306"/>
      <c r="Y22" s="306"/>
    </row>
    <row r="23" spans="2:25" ht="15" customHeight="1" x14ac:dyDescent="0.25">
      <c r="B23" s="306" t="s">
        <v>1053</v>
      </c>
      <c r="C23" s="306"/>
      <c r="D23" s="306"/>
      <c r="E23" s="306"/>
      <c r="F23" s="306"/>
      <c r="G23" s="306"/>
      <c r="H23" s="306"/>
      <c r="I23" s="306"/>
      <c r="J23" s="306"/>
      <c r="K23" s="306"/>
      <c r="L23" s="306"/>
      <c r="M23" s="306"/>
      <c r="N23" s="306"/>
      <c r="O23" s="306"/>
      <c r="P23" s="306"/>
      <c r="Q23" s="306"/>
      <c r="R23" s="306"/>
      <c r="S23" s="306"/>
      <c r="T23" s="306"/>
      <c r="U23" s="306"/>
      <c r="V23" s="306"/>
      <c r="W23" s="306"/>
      <c r="X23" s="306"/>
      <c r="Y23" s="306"/>
    </row>
    <row r="24" spans="2:25" ht="15" customHeight="1" x14ac:dyDescent="0.25">
      <c r="B24" s="306" t="s">
        <v>1054</v>
      </c>
      <c r="C24" s="306"/>
      <c r="D24" s="306"/>
      <c r="E24" s="306"/>
      <c r="F24" s="306"/>
      <c r="G24" s="306"/>
      <c r="H24" s="306"/>
      <c r="I24" s="306"/>
      <c r="J24" s="306"/>
      <c r="K24" s="306"/>
      <c r="L24" s="306"/>
      <c r="M24" s="306"/>
      <c r="N24" s="306"/>
      <c r="O24" s="306"/>
      <c r="P24" s="306"/>
      <c r="Q24" s="306"/>
      <c r="R24" s="306"/>
      <c r="S24" s="306"/>
      <c r="T24" s="306"/>
      <c r="U24" s="306"/>
      <c r="V24" s="306"/>
      <c r="W24" s="306"/>
      <c r="X24" s="306"/>
      <c r="Y24" s="306"/>
    </row>
    <row r="25" spans="2:25" ht="30" customHeight="1" x14ac:dyDescent="0.25">
      <c r="B25" s="299" t="s">
        <v>1056</v>
      </c>
      <c r="C25" s="299"/>
      <c r="D25" s="299"/>
      <c r="E25" s="299"/>
      <c r="F25" s="299"/>
      <c r="G25" s="299"/>
      <c r="H25" s="299"/>
      <c r="I25" s="299"/>
      <c r="J25" s="299"/>
      <c r="K25" s="299"/>
      <c r="L25" s="299"/>
      <c r="M25" s="299"/>
      <c r="N25" s="299"/>
      <c r="O25" s="299"/>
      <c r="P25" s="299"/>
      <c r="Q25" s="299"/>
      <c r="R25" s="299"/>
      <c r="S25" s="299"/>
      <c r="T25" s="299"/>
      <c r="U25" s="299"/>
      <c r="V25" s="299"/>
      <c r="W25" s="299"/>
      <c r="X25" s="299"/>
      <c r="Y25" s="299"/>
    </row>
    <row r="26" spans="2:25" ht="30" customHeight="1" x14ac:dyDescent="0.25">
      <c r="B26" s="307" t="s">
        <v>1065</v>
      </c>
      <c r="C26" s="307"/>
      <c r="D26" s="307"/>
      <c r="E26" s="307"/>
      <c r="F26" s="307"/>
      <c r="G26" s="307"/>
      <c r="H26" s="307"/>
      <c r="I26" s="307"/>
      <c r="J26" s="307"/>
      <c r="K26" s="307"/>
      <c r="L26" s="307"/>
      <c r="M26" s="307"/>
      <c r="N26" s="307"/>
      <c r="O26" s="307"/>
      <c r="P26" s="307"/>
      <c r="Q26" s="307"/>
      <c r="R26" s="307"/>
      <c r="S26" s="307"/>
      <c r="T26" s="307"/>
      <c r="U26" s="307"/>
      <c r="V26" s="307"/>
      <c r="W26" s="307"/>
      <c r="X26" s="307"/>
      <c r="Y26" s="307"/>
    </row>
    <row r="27" spans="2:25" ht="30" customHeight="1" x14ac:dyDescent="0.25">
      <c r="B27" s="307" t="s">
        <v>1066</v>
      </c>
      <c r="C27" s="307"/>
      <c r="D27" s="307"/>
      <c r="E27" s="307"/>
      <c r="F27" s="307"/>
      <c r="G27" s="307"/>
      <c r="H27" s="307"/>
      <c r="I27" s="307"/>
      <c r="J27" s="307"/>
      <c r="K27" s="307"/>
      <c r="L27" s="307"/>
      <c r="M27" s="307"/>
      <c r="N27" s="307"/>
      <c r="O27" s="307"/>
      <c r="P27" s="307"/>
      <c r="Q27" s="307"/>
      <c r="R27" s="307"/>
      <c r="S27" s="307"/>
      <c r="T27" s="307"/>
      <c r="U27" s="307"/>
      <c r="V27" s="307"/>
      <c r="W27" s="307"/>
      <c r="X27" s="307"/>
      <c r="Y27" s="307"/>
    </row>
    <row r="28" spans="2:25" ht="15" customHeight="1" x14ac:dyDescent="0.25">
      <c r="B28" s="299" t="s">
        <v>1055</v>
      </c>
      <c r="C28" s="299"/>
      <c r="D28" s="299"/>
      <c r="E28" s="299"/>
      <c r="F28" s="299"/>
      <c r="G28" s="299"/>
      <c r="H28" s="299"/>
      <c r="I28" s="299"/>
      <c r="J28" s="299"/>
      <c r="K28" s="299"/>
      <c r="L28" s="299"/>
      <c r="M28" s="299"/>
      <c r="N28" s="299"/>
      <c r="O28" s="299"/>
      <c r="P28" s="299"/>
      <c r="Q28" s="299"/>
      <c r="R28" s="299"/>
      <c r="S28" s="299"/>
      <c r="T28" s="299"/>
      <c r="U28" s="299"/>
      <c r="V28" s="299"/>
      <c r="W28" s="299"/>
      <c r="X28" s="299"/>
      <c r="Y28" s="299"/>
    </row>
    <row r="29" spans="2:25" ht="15" customHeight="1" x14ac:dyDescent="0.25">
      <c r="B29" s="299" t="s">
        <v>1057</v>
      </c>
      <c r="C29" s="299"/>
      <c r="D29" s="299"/>
      <c r="E29" s="299"/>
      <c r="F29" s="299"/>
      <c r="G29" s="299"/>
      <c r="H29" s="299"/>
      <c r="I29" s="299"/>
      <c r="J29" s="299"/>
      <c r="K29" s="299"/>
      <c r="L29" s="299"/>
      <c r="M29" s="299"/>
      <c r="N29" s="299"/>
      <c r="O29" s="299"/>
      <c r="P29" s="299"/>
      <c r="Q29" s="299"/>
      <c r="R29" s="299"/>
      <c r="S29" s="299"/>
      <c r="T29" s="299"/>
      <c r="U29" s="299"/>
      <c r="V29" s="299"/>
      <c r="W29" s="299"/>
      <c r="X29" s="299"/>
      <c r="Y29" s="299"/>
    </row>
    <row r="30" spans="2:25" ht="15" customHeight="1" x14ac:dyDescent="0.25">
      <c r="B30" s="299" t="s">
        <v>1058</v>
      </c>
      <c r="C30" s="299"/>
      <c r="D30" s="299"/>
      <c r="E30" s="299"/>
      <c r="F30" s="299"/>
      <c r="G30" s="299"/>
      <c r="H30" s="299"/>
      <c r="I30" s="299"/>
      <c r="J30" s="299"/>
      <c r="K30" s="299"/>
      <c r="L30" s="299"/>
      <c r="M30" s="299"/>
      <c r="N30" s="299"/>
      <c r="O30" s="299"/>
      <c r="P30" s="299"/>
      <c r="Q30" s="299"/>
      <c r="R30" s="299"/>
      <c r="S30" s="299"/>
      <c r="T30" s="299"/>
      <c r="U30" s="299"/>
      <c r="V30" s="299"/>
      <c r="W30" s="299"/>
      <c r="X30" s="299"/>
      <c r="Y30" s="299"/>
    </row>
    <row r="31" spans="2:25" x14ac:dyDescent="0.25">
      <c r="B31" s="299" t="s">
        <v>1059</v>
      </c>
      <c r="C31" s="299"/>
      <c r="D31" s="299"/>
      <c r="E31" s="299"/>
      <c r="F31" s="299"/>
      <c r="G31" s="299"/>
      <c r="H31" s="299"/>
      <c r="I31" s="299"/>
      <c r="J31" s="299"/>
      <c r="K31" s="299"/>
      <c r="L31" s="299"/>
      <c r="M31" s="299"/>
      <c r="N31" s="299"/>
      <c r="O31" s="299"/>
      <c r="P31" s="299"/>
      <c r="Q31" s="299"/>
      <c r="R31" s="299"/>
      <c r="S31" s="299"/>
      <c r="T31" s="299"/>
      <c r="U31" s="299"/>
      <c r="V31" s="299"/>
      <c r="W31" s="299"/>
      <c r="X31" s="299"/>
      <c r="Y31" s="299"/>
    </row>
    <row r="32" spans="2:25" ht="15" customHeight="1" x14ac:dyDescent="0.25">
      <c r="B32" s="299" t="s">
        <v>1060</v>
      </c>
      <c r="C32" s="299"/>
      <c r="D32" s="299"/>
      <c r="E32" s="299"/>
      <c r="F32" s="299"/>
      <c r="G32" s="299"/>
      <c r="H32" s="299"/>
      <c r="I32" s="299"/>
      <c r="J32" s="299"/>
      <c r="K32" s="299"/>
      <c r="L32" s="299"/>
      <c r="M32" s="299"/>
      <c r="N32" s="299"/>
      <c r="O32" s="299"/>
      <c r="P32" s="299"/>
      <c r="Q32" s="299"/>
      <c r="R32" s="299"/>
      <c r="S32" s="299"/>
      <c r="T32" s="299"/>
      <c r="U32" s="299"/>
      <c r="V32" s="299"/>
      <c r="W32" s="299"/>
      <c r="X32" s="299"/>
      <c r="Y32" s="299"/>
    </row>
    <row r="33" spans="2:25" s="129" customFormat="1" ht="15" customHeight="1" x14ac:dyDescent="0.25">
      <c r="B33" s="307" t="s">
        <v>1067</v>
      </c>
      <c r="C33" s="307"/>
      <c r="D33" s="307"/>
      <c r="E33" s="307"/>
      <c r="F33" s="307"/>
      <c r="G33" s="307"/>
      <c r="H33" s="307"/>
      <c r="I33" s="307"/>
      <c r="J33" s="307"/>
      <c r="K33" s="307"/>
      <c r="L33" s="307"/>
      <c r="M33" s="307"/>
      <c r="N33" s="307"/>
      <c r="O33" s="307"/>
      <c r="P33" s="307"/>
      <c r="Q33" s="307"/>
      <c r="R33" s="307"/>
      <c r="S33" s="307"/>
      <c r="T33" s="307"/>
      <c r="U33" s="307"/>
      <c r="V33" s="307"/>
      <c r="W33" s="307"/>
      <c r="X33" s="307"/>
      <c r="Y33" s="307"/>
    </row>
    <row r="34" spans="2:25" ht="15" customHeight="1" x14ac:dyDescent="0.25">
      <c r="B34" s="299" t="s">
        <v>1061</v>
      </c>
      <c r="C34" s="299"/>
      <c r="D34" s="299"/>
      <c r="E34" s="299"/>
      <c r="F34" s="299"/>
      <c r="G34" s="299"/>
      <c r="H34" s="299"/>
      <c r="I34" s="299"/>
      <c r="J34" s="299"/>
      <c r="K34" s="299"/>
      <c r="L34" s="299"/>
      <c r="M34" s="299"/>
      <c r="N34" s="299"/>
      <c r="O34" s="299"/>
      <c r="P34" s="299"/>
      <c r="Q34" s="299"/>
      <c r="R34" s="299"/>
      <c r="S34" s="299"/>
      <c r="T34" s="299"/>
      <c r="U34" s="299"/>
      <c r="V34" s="299"/>
      <c r="W34" s="299"/>
      <c r="X34" s="299"/>
      <c r="Y34" s="299"/>
    </row>
    <row r="35" spans="2:25" ht="30" customHeight="1" x14ac:dyDescent="0.25">
      <c r="B35" s="299" t="s">
        <v>1062</v>
      </c>
      <c r="C35" s="299"/>
      <c r="D35" s="299"/>
      <c r="E35" s="299"/>
      <c r="F35" s="299"/>
      <c r="G35" s="299"/>
      <c r="H35" s="299"/>
      <c r="I35" s="299"/>
      <c r="J35" s="299"/>
      <c r="K35" s="299"/>
      <c r="L35" s="299"/>
      <c r="M35" s="299"/>
      <c r="N35" s="299"/>
      <c r="O35" s="299"/>
      <c r="P35" s="299"/>
      <c r="Q35" s="299"/>
      <c r="R35" s="299"/>
      <c r="S35" s="299"/>
      <c r="T35" s="299"/>
      <c r="U35" s="299"/>
      <c r="V35" s="299"/>
      <c r="W35" s="299"/>
      <c r="X35" s="299"/>
      <c r="Y35" s="299"/>
    </row>
    <row r="36" spans="2:25" x14ac:dyDescent="0.25">
      <c r="B36" s="299" t="s">
        <v>1063</v>
      </c>
      <c r="C36" s="299"/>
      <c r="D36" s="299"/>
      <c r="E36" s="299"/>
      <c r="F36" s="299"/>
      <c r="G36" s="299"/>
      <c r="H36" s="299"/>
      <c r="I36" s="299"/>
      <c r="J36" s="299"/>
      <c r="K36" s="299"/>
      <c r="L36" s="299"/>
      <c r="M36" s="299"/>
      <c r="N36" s="299"/>
      <c r="O36" s="299"/>
      <c r="P36" s="299"/>
      <c r="Q36" s="299"/>
      <c r="R36" s="299"/>
      <c r="S36" s="299"/>
      <c r="T36" s="299"/>
      <c r="U36" s="299"/>
      <c r="V36" s="299"/>
      <c r="W36" s="299"/>
      <c r="X36" s="299"/>
      <c r="Y36" s="299"/>
    </row>
    <row r="37" spans="2:25" ht="15" customHeight="1" x14ac:dyDescent="0.25">
      <c r="B37" s="306" t="s">
        <v>1064</v>
      </c>
      <c r="C37" s="306"/>
      <c r="D37" s="306"/>
      <c r="E37" s="306"/>
      <c r="F37" s="306"/>
      <c r="G37" s="306"/>
      <c r="H37" s="306"/>
      <c r="I37" s="306"/>
      <c r="J37" s="306"/>
      <c r="K37" s="306"/>
      <c r="L37" s="306"/>
      <c r="M37" s="306"/>
      <c r="N37" s="306"/>
      <c r="O37" s="306"/>
      <c r="P37" s="306"/>
      <c r="Q37" s="306"/>
      <c r="R37" s="306"/>
      <c r="S37" s="306"/>
      <c r="T37" s="306"/>
      <c r="U37" s="306"/>
      <c r="V37" s="306"/>
      <c r="W37" s="306"/>
      <c r="X37" s="306"/>
      <c r="Y37" s="306"/>
    </row>
    <row r="38" spans="2:25" ht="10.15" customHeight="1" x14ac:dyDescent="0.25">
      <c r="B38" s="300"/>
      <c r="C38" s="300"/>
      <c r="D38" s="300"/>
      <c r="E38" s="300"/>
      <c r="F38" s="300"/>
      <c r="G38" s="300"/>
      <c r="H38" s="300"/>
      <c r="I38" s="300"/>
      <c r="J38" s="300"/>
      <c r="K38" s="300"/>
      <c r="L38" s="300"/>
      <c r="M38" s="300"/>
      <c r="N38" s="300"/>
      <c r="O38" s="300"/>
      <c r="P38" s="300"/>
      <c r="Q38" s="300"/>
      <c r="R38" s="300"/>
      <c r="S38" s="300"/>
      <c r="T38" s="300"/>
      <c r="U38" s="300"/>
      <c r="V38" s="300"/>
      <c r="W38" s="300"/>
      <c r="X38" s="300"/>
      <c r="Y38" s="300"/>
    </row>
    <row r="39" spans="2:25" ht="15" customHeight="1" x14ac:dyDescent="0.25">
      <c r="B39" s="301" t="s">
        <v>1100</v>
      </c>
      <c r="C39" s="301"/>
      <c r="D39" s="301"/>
      <c r="E39" s="301"/>
      <c r="F39" s="301"/>
      <c r="G39" s="301"/>
      <c r="H39" s="301"/>
      <c r="I39" s="301"/>
      <c r="J39" s="301"/>
      <c r="K39" s="301"/>
      <c r="L39" s="301"/>
      <c r="M39" s="301"/>
      <c r="N39" s="301"/>
      <c r="O39" s="301"/>
      <c r="P39" s="301"/>
      <c r="Q39" s="301"/>
      <c r="R39" s="301"/>
      <c r="S39" s="301"/>
      <c r="T39" s="301"/>
      <c r="U39" s="301"/>
      <c r="V39" s="301"/>
      <c r="W39" s="301"/>
      <c r="X39" s="301"/>
      <c r="Y39" s="301"/>
    </row>
    <row r="40" spans="2:25" ht="10.15" customHeight="1" x14ac:dyDescent="0.25">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row>
    <row r="41" spans="2:25" x14ac:dyDescent="0.25">
      <c r="B41" s="306" t="s">
        <v>1068</v>
      </c>
      <c r="C41" s="306"/>
      <c r="D41" s="306"/>
      <c r="E41" s="306"/>
      <c r="F41" s="306"/>
      <c r="G41" s="306"/>
      <c r="H41" s="306"/>
      <c r="I41" s="306"/>
      <c r="J41" s="306"/>
      <c r="K41" s="306"/>
      <c r="L41" s="306"/>
      <c r="M41" s="306"/>
      <c r="N41" s="306"/>
      <c r="O41" s="306"/>
      <c r="P41" s="306"/>
      <c r="Q41" s="306"/>
      <c r="R41" s="306"/>
      <c r="S41" s="306"/>
      <c r="T41" s="306"/>
      <c r="U41" s="306"/>
      <c r="V41" s="306"/>
      <c r="W41" s="306"/>
      <c r="X41" s="306"/>
      <c r="Y41" s="306"/>
    </row>
    <row r="42" spans="2:25" ht="15" customHeight="1" x14ac:dyDescent="0.25">
      <c r="B42" s="306" t="s">
        <v>1069</v>
      </c>
      <c r="C42" s="306"/>
      <c r="D42" s="306"/>
      <c r="E42" s="306"/>
      <c r="F42" s="306"/>
      <c r="G42" s="306"/>
      <c r="H42" s="306"/>
      <c r="I42" s="306"/>
      <c r="J42" s="306"/>
      <c r="K42" s="306"/>
      <c r="L42" s="306"/>
      <c r="M42" s="306"/>
      <c r="N42" s="306"/>
      <c r="O42" s="306"/>
      <c r="P42" s="306"/>
      <c r="Q42" s="306"/>
      <c r="R42" s="306"/>
      <c r="S42" s="306"/>
      <c r="T42" s="306"/>
      <c r="U42" s="306"/>
      <c r="V42" s="306"/>
      <c r="W42" s="306"/>
      <c r="X42" s="306"/>
      <c r="Y42" s="306"/>
    </row>
    <row r="43" spans="2:25" ht="15" customHeight="1" x14ac:dyDescent="0.25">
      <c r="B43" s="306" t="s">
        <v>1070</v>
      </c>
      <c r="C43" s="306"/>
      <c r="D43" s="306"/>
      <c r="E43" s="306"/>
      <c r="F43" s="306"/>
      <c r="G43" s="306"/>
      <c r="H43" s="306"/>
      <c r="I43" s="306"/>
      <c r="J43" s="306"/>
      <c r="K43" s="306"/>
      <c r="L43" s="306"/>
      <c r="M43" s="306"/>
      <c r="N43" s="306"/>
      <c r="O43" s="306"/>
      <c r="P43" s="306"/>
      <c r="Q43" s="306"/>
      <c r="R43" s="306"/>
      <c r="S43" s="306"/>
      <c r="T43" s="306"/>
      <c r="U43" s="306"/>
      <c r="V43" s="306"/>
      <c r="W43" s="306"/>
      <c r="X43" s="306"/>
      <c r="Y43" s="306"/>
    </row>
    <row r="44" spans="2:25" ht="15" customHeight="1" x14ac:dyDescent="0.25">
      <c r="B44" s="306" t="s">
        <v>1071</v>
      </c>
      <c r="C44" s="306"/>
      <c r="D44" s="306"/>
      <c r="E44" s="306"/>
      <c r="F44" s="306"/>
      <c r="G44" s="306"/>
      <c r="H44" s="306"/>
      <c r="I44" s="306"/>
      <c r="J44" s="306"/>
      <c r="K44" s="306"/>
      <c r="L44" s="306"/>
      <c r="M44" s="306"/>
      <c r="N44" s="306"/>
      <c r="O44" s="306"/>
      <c r="P44" s="306"/>
      <c r="Q44" s="306"/>
      <c r="R44" s="306"/>
      <c r="S44" s="306"/>
      <c r="T44" s="306"/>
      <c r="U44" s="306"/>
      <c r="V44" s="306"/>
      <c r="W44" s="306"/>
      <c r="X44" s="306"/>
      <c r="Y44" s="306"/>
    </row>
    <row r="45" spans="2:25" ht="30" customHeight="1" x14ac:dyDescent="0.25">
      <c r="B45" s="306" t="s">
        <v>1072</v>
      </c>
      <c r="C45" s="306"/>
      <c r="D45" s="306"/>
      <c r="E45" s="306"/>
      <c r="F45" s="306"/>
      <c r="G45" s="306"/>
      <c r="H45" s="306"/>
      <c r="I45" s="306"/>
      <c r="J45" s="306"/>
      <c r="K45" s="306"/>
      <c r="L45" s="306"/>
      <c r="M45" s="306"/>
      <c r="N45" s="306"/>
      <c r="O45" s="306"/>
      <c r="P45" s="306"/>
      <c r="Q45" s="306"/>
      <c r="R45" s="306"/>
      <c r="S45" s="306"/>
      <c r="T45" s="306"/>
      <c r="U45" s="306"/>
      <c r="V45" s="306"/>
      <c r="W45" s="306"/>
      <c r="X45" s="306"/>
      <c r="Y45" s="306"/>
    </row>
    <row r="46" spans="2:25" ht="30" customHeight="1" x14ac:dyDescent="0.25">
      <c r="B46" s="306" t="s">
        <v>1073</v>
      </c>
      <c r="C46" s="306"/>
      <c r="D46" s="306"/>
      <c r="E46" s="306"/>
      <c r="F46" s="306"/>
      <c r="G46" s="306"/>
      <c r="H46" s="306"/>
      <c r="I46" s="306"/>
      <c r="J46" s="306"/>
      <c r="K46" s="306"/>
      <c r="L46" s="306"/>
      <c r="M46" s="306"/>
      <c r="N46" s="306"/>
      <c r="O46" s="306"/>
      <c r="P46" s="306"/>
      <c r="Q46" s="306"/>
      <c r="R46" s="306"/>
      <c r="S46" s="306"/>
      <c r="T46" s="306"/>
      <c r="U46" s="306"/>
      <c r="V46" s="306"/>
      <c r="W46" s="306"/>
      <c r="X46" s="306"/>
      <c r="Y46" s="306"/>
    </row>
    <row r="47" spans="2:25" ht="15" customHeight="1" x14ac:dyDescent="0.25">
      <c r="B47" s="306" t="s">
        <v>1074</v>
      </c>
      <c r="C47" s="306"/>
      <c r="D47" s="306"/>
      <c r="E47" s="306"/>
      <c r="F47" s="306"/>
      <c r="G47" s="306"/>
      <c r="H47" s="306"/>
      <c r="I47" s="306"/>
      <c r="J47" s="306"/>
      <c r="K47" s="306"/>
      <c r="L47" s="306"/>
      <c r="M47" s="306"/>
      <c r="N47" s="306"/>
      <c r="O47" s="306"/>
      <c r="P47" s="306"/>
      <c r="Q47" s="306"/>
      <c r="R47" s="306"/>
      <c r="S47" s="306"/>
      <c r="T47" s="306"/>
      <c r="U47" s="306"/>
      <c r="V47" s="306"/>
      <c r="W47" s="306"/>
      <c r="X47" s="306"/>
      <c r="Y47" s="306"/>
    </row>
    <row r="48" spans="2:25" ht="10.15" customHeight="1" x14ac:dyDescent="0.25">
      <c r="B48" s="300"/>
      <c r="C48" s="300"/>
      <c r="D48" s="300"/>
      <c r="E48" s="300"/>
      <c r="F48" s="300"/>
      <c r="G48" s="300"/>
      <c r="H48" s="300"/>
      <c r="I48" s="300"/>
      <c r="J48" s="300"/>
      <c r="K48" s="300"/>
      <c r="L48" s="300"/>
      <c r="M48" s="300"/>
      <c r="N48" s="300"/>
      <c r="O48" s="300"/>
      <c r="P48" s="300"/>
      <c r="Q48" s="300"/>
      <c r="R48" s="300"/>
      <c r="S48" s="300"/>
      <c r="T48" s="300"/>
      <c r="U48" s="300"/>
      <c r="V48" s="300"/>
      <c r="W48" s="300"/>
      <c r="X48" s="300"/>
      <c r="Y48" s="300"/>
    </row>
    <row r="49" spans="2:25" ht="15.75" x14ac:dyDescent="0.25">
      <c r="B49" s="301" t="s">
        <v>1101</v>
      </c>
      <c r="C49" s="301"/>
      <c r="D49" s="301"/>
      <c r="E49" s="301"/>
      <c r="F49" s="301"/>
      <c r="G49" s="301"/>
      <c r="H49" s="301"/>
      <c r="I49" s="301"/>
      <c r="J49" s="301"/>
      <c r="K49" s="301"/>
      <c r="L49" s="301"/>
      <c r="M49" s="301"/>
      <c r="N49" s="301"/>
      <c r="O49" s="301"/>
      <c r="P49" s="301"/>
      <c r="Q49" s="301"/>
      <c r="R49" s="301"/>
      <c r="S49" s="301"/>
      <c r="T49" s="301"/>
      <c r="U49" s="301"/>
      <c r="V49" s="301"/>
      <c r="W49" s="301"/>
      <c r="X49" s="301"/>
      <c r="Y49" s="301"/>
    </row>
    <row r="50" spans="2:25" ht="10.15" customHeight="1" x14ac:dyDescent="0.25">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row>
    <row r="51" spans="2:25" ht="15" customHeight="1" x14ac:dyDescent="0.25">
      <c r="B51" s="306" t="s">
        <v>1075</v>
      </c>
      <c r="C51" s="306"/>
      <c r="D51" s="306"/>
      <c r="E51" s="306"/>
      <c r="F51" s="306"/>
      <c r="G51" s="306"/>
      <c r="H51" s="306"/>
      <c r="I51" s="306"/>
      <c r="J51" s="306"/>
      <c r="K51" s="306"/>
      <c r="L51" s="306"/>
      <c r="M51" s="306"/>
      <c r="N51" s="306"/>
      <c r="O51" s="306"/>
      <c r="P51" s="306"/>
      <c r="Q51" s="306"/>
      <c r="R51" s="306"/>
      <c r="S51" s="306"/>
      <c r="T51" s="306"/>
      <c r="U51" s="306"/>
      <c r="V51" s="306"/>
      <c r="W51" s="306"/>
      <c r="X51" s="306"/>
      <c r="Y51" s="306"/>
    </row>
    <row r="52" spans="2:25" ht="30" customHeight="1" x14ac:dyDescent="0.25">
      <c r="B52" s="299" t="s">
        <v>1076</v>
      </c>
      <c r="C52" s="299"/>
      <c r="D52" s="299"/>
      <c r="E52" s="299"/>
      <c r="F52" s="299"/>
      <c r="G52" s="299"/>
      <c r="H52" s="299"/>
      <c r="I52" s="299"/>
      <c r="J52" s="299"/>
      <c r="K52" s="299"/>
      <c r="L52" s="299"/>
      <c r="M52" s="299"/>
      <c r="N52" s="299"/>
      <c r="O52" s="299"/>
      <c r="P52" s="299"/>
      <c r="Q52" s="299"/>
      <c r="R52" s="299"/>
      <c r="S52" s="299"/>
      <c r="T52" s="299"/>
      <c r="U52" s="299"/>
      <c r="V52" s="299"/>
      <c r="W52" s="299"/>
      <c r="X52" s="299"/>
      <c r="Y52" s="299"/>
    </row>
    <row r="53" spans="2:25" ht="15" customHeight="1" x14ac:dyDescent="0.25">
      <c r="B53" s="306" t="s">
        <v>1077</v>
      </c>
      <c r="C53" s="306"/>
      <c r="D53" s="306"/>
      <c r="E53" s="306"/>
      <c r="F53" s="306"/>
      <c r="G53" s="306"/>
      <c r="H53" s="306"/>
      <c r="I53" s="306"/>
      <c r="J53" s="306"/>
      <c r="K53" s="306"/>
      <c r="L53" s="306"/>
      <c r="M53" s="306"/>
      <c r="N53" s="306"/>
      <c r="O53" s="306"/>
      <c r="P53" s="306"/>
      <c r="Q53" s="306"/>
      <c r="R53" s="306"/>
      <c r="S53" s="306"/>
      <c r="T53" s="306"/>
      <c r="U53" s="306"/>
      <c r="V53" s="306"/>
      <c r="W53" s="306"/>
      <c r="X53" s="306"/>
      <c r="Y53" s="306"/>
    </row>
    <row r="54" spans="2:25" ht="15" customHeight="1" x14ac:dyDescent="0.25">
      <c r="B54" s="306" t="s">
        <v>1078</v>
      </c>
      <c r="C54" s="306"/>
      <c r="D54" s="306"/>
      <c r="E54" s="306"/>
      <c r="F54" s="306"/>
      <c r="G54" s="306"/>
      <c r="H54" s="306"/>
      <c r="I54" s="306"/>
      <c r="J54" s="306"/>
      <c r="K54" s="306"/>
      <c r="L54" s="306"/>
      <c r="M54" s="306"/>
      <c r="N54" s="306"/>
      <c r="O54" s="306"/>
      <c r="P54" s="306"/>
      <c r="Q54" s="306"/>
      <c r="R54" s="306"/>
      <c r="S54" s="306"/>
      <c r="T54" s="306"/>
      <c r="U54" s="306"/>
      <c r="V54" s="306"/>
      <c r="W54" s="306"/>
      <c r="X54" s="306"/>
      <c r="Y54" s="306"/>
    </row>
    <row r="55" spans="2:25" ht="15" customHeight="1" x14ac:dyDescent="0.25">
      <c r="B55" s="306" t="s">
        <v>1079</v>
      </c>
      <c r="C55" s="306"/>
      <c r="D55" s="306"/>
      <c r="E55" s="306"/>
      <c r="F55" s="306"/>
      <c r="G55" s="306"/>
      <c r="H55" s="306"/>
      <c r="I55" s="306"/>
      <c r="J55" s="306"/>
      <c r="K55" s="306"/>
      <c r="L55" s="306"/>
      <c r="M55" s="306"/>
      <c r="N55" s="306"/>
      <c r="O55" s="306"/>
      <c r="P55" s="306"/>
      <c r="Q55" s="306"/>
      <c r="R55" s="306"/>
      <c r="S55" s="306"/>
      <c r="T55" s="306"/>
      <c r="U55" s="306"/>
      <c r="V55" s="306"/>
      <c r="W55" s="306"/>
      <c r="X55" s="306"/>
      <c r="Y55" s="306"/>
    </row>
    <row r="56" spans="2:25" ht="30" customHeight="1" x14ac:dyDescent="0.25">
      <c r="B56" s="306" t="s">
        <v>1080</v>
      </c>
      <c r="C56" s="306"/>
      <c r="D56" s="306"/>
      <c r="E56" s="306"/>
      <c r="F56" s="306"/>
      <c r="G56" s="306"/>
      <c r="H56" s="306"/>
      <c r="I56" s="306"/>
      <c r="J56" s="306"/>
      <c r="K56" s="306"/>
      <c r="L56" s="306"/>
      <c r="M56" s="306"/>
      <c r="N56" s="306"/>
      <c r="O56" s="306"/>
      <c r="P56" s="306"/>
      <c r="Q56" s="306"/>
      <c r="R56" s="306"/>
      <c r="S56" s="306"/>
      <c r="T56" s="306"/>
      <c r="U56" s="306"/>
      <c r="V56" s="306"/>
      <c r="W56" s="306"/>
      <c r="X56" s="306"/>
      <c r="Y56" s="306"/>
    </row>
    <row r="57" spans="2:25" ht="30" customHeight="1" x14ac:dyDescent="0.25">
      <c r="B57" s="306" t="s">
        <v>1081</v>
      </c>
      <c r="C57" s="306"/>
      <c r="D57" s="306"/>
      <c r="E57" s="306"/>
      <c r="F57" s="306"/>
      <c r="G57" s="306"/>
      <c r="H57" s="306"/>
      <c r="I57" s="306"/>
      <c r="J57" s="306"/>
      <c r="K57" s="306"/>
      <c r="L57" s="306"/>
      <c r="M57" s="306"/>
      <c r="N57" s="306"/>
      <c r="O57" s="306"/>
      <c r="P57" s="306"/>
      <c r="Q57" s="306"/>
      <c r="R57" s="306"/>
      <c r="S57" s="306"/>
      <c r="T57" s="306"/>
      <c r="U57" s="306"/>
      <c r="V57" s="306"/>
      <c r="W57" s="306"/>
      <c r="X57" s="306"/>
      <c r="Y57" s="306"/>
    </row>
    <row r="58" spans="2:25" ht="15" customHeight="1" x14ac:dyDescent="0.25">
      <c r="B58" s="306" t="s">
        <v>1082</v>
      </c>
      <c r="C58" s="306"/>
      <c r="D58" s="306"/>
      <c r="E58" s="306"/>
      <c r="F58" s="306"/>
      <c r="G58" s="306"/>
      <c r="H58" s="306"/>
      <c r="I58" s="306"/>
      <c r="J58" s="306"/>
      <c r="K58" s="306"/>
      <c r="L58" s="306"/>
      <c r="M58" s="306"/>
      <c r="N58" s="306"/>
      <c r="O58" s="306"/>
      <c r="P58" s="306"/>
      <c r="Q58" s="306"/>
      <c r="R58" s="306"/>
      <c r="S58" s="306"/>
      <c r="T58" s="306"/>
      <c r="U58" s="306"/>
      <c r="V58" s="306"/>
      <c r="W58" s="306"/>
      <c r="X58" s="306"/>
      <c r="Y58" s="306"/>
    </row>
    <row r="59" spans="2:25" ht="10.15" customHeight="1" x14ac:dyDescent="0.25">
      <c r="B59" s="300"/>
      <c r="C59" s="300"/>
      <c r="D59" s="300"/>
      <c r="E59" s="300"/>
      <c r="F59" s="300"/>
      <c r="G59" s="300"/>
      <c r="H59" s="300"/>
      <c r="I59" s="300"/>
      <c r="J59" s="300"/>
      <c r="K59" s="300"/>
      <c r="L59" s="300"/>
      <c r="M59" s="300"/>
      <c r="N59" s="300"/>
      <c r="O59" s="300"/>
      <c r="P59" s="300"/>
      <c r="Q59" s="300"/>
      <c r="R59" s="300"/>
      <c r="S59" s="300"/>
      <c r="T59" s="300"/>
      <c r="U59" s="300"/>
      <c r="V59" s="300"/>
      <c r="W59" s="300"/>
      <c r="X59" s="300"/>
      <c r="Y59" s="300"/>
    </row>
    <row r="60" spans="2:25" ht="15.75" customHeight="1" x14ac:dyDescent="0.25">
      <c r="B60" s="301" t="s">
        <v>1102</v>
      </c>
      <c r="C60" s="301"/>
      <c r="D60" s="301"/>
      <c r="E60" s="301"/>
      <c r="F60" s="301"/>
      <c r="G60" s="301"/>
      <c r="H60" s="301"/>
      <c r="I60" s="301"/>
      <c r="J60" s="301"/>
      <c r="K60" s="301"/>
      <c r="L60" s="301"/>
      <c r="M60" s="301"/>
      <c r="N60" s="301"/>
      <c r="O60" s="301"/>
      <c r="P60" s="301"/>
      <c r="Q60" s="301"/>
      <c r="R60" s="301"/>
      <c r="S60" s="301"/>
      <c r="T60" s="301"/>
      <c r="U60" s="301"/>
      <c r="V60" s="301"/>
      <c r="W60" s="301"/>
      <c r="X60" s="301"/>
      <c r="Y60" s="301"/>
    </row>
    <row r="61" spans="2:25" ht="10.15" customHeight="1" x14ac:dyDescent="0.25">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row>
    <row r="62" spans="2:25" ht="15" customHeight="1" x14ac:dyDescent="0.25">
      <c r="B62" s="306" t="s">
        <v>1083</v>
      </c>
      <c r="C62" s="306"/>
      <c r="D62" s="306"/>
      <c r="E62" s="306"/>
      <c r="F62" s="306"/>
      <c r="G62" s="306"/>
      <c r="H62" s="306"/>
      <c r="I62" s="306"/>
      <c r="J62" s="306"/>
      <c r="K62" s="306"/>
      <c r="L62" s="306"/>
      <c r="M62" s="306"/>
      <c r="N62" s="306"/>
      <c r="O62" s="306"/>
      <c r="P62" s="306"/>
      <c r="Q62" s="306"/>
      <c r="R62" s="306"/>
      <c r="S62" s="306"/>
      <c r="T62" s="306"/>
      <c r="U62" s="306"/>
      <c r="V62" s="306"/>
      <c r="W62" s="306"/>
      <c r="X62" s="306"/>
      <c r="Y62" s="306"/>
    </row>
    <row r="63" spans="2:25" ht="30" customHeight="1" x14ac:dyDescent="0.25">
      <c r="B63" s="299" t="s">
        <v>1084</v>
      </c>
      <c r="C63" s="299"/>
      <c r="D63" s="299"/>
      <c r="E63" s="299"/>
      <c r="F63" s="299"/>
      <c r="G63" s="299"/>
      <c r="H63" s="299"/>
      <c r="I63" s="299"/>
      <c r="J63" s="299"/>
      <c r="K63" s="299"/>
      <c r="L63" s="299"/>
      <c r="M63" s="299"/>
      <c r="N63" s="299"/>
      <c r="O63" s="299"/>
      <c r="P63" s="299"/>
      <c r="Q63" s="299"/>
      <c r="R63" s="299"/>
      <c r="S63" s="299"/>
      <c r="T63" s="299"/>
      <c r="U63" s="299"/>
      <c r="V63" s="299"/>
      <c r="W63" s="299"/>
      <c r="X63" s="299"/>
      <c r="Y63" s="299"/>
    </row>
    <row r="64" spans="2:25" ht="15" customHeight="1" x14ac:dyDescent="0.25">
      <c r="B64" s="306" t="s">
        <v>1085</v>
      </c>
      <c r="C64" s="306"/>
      <c r="D64" s="306"/>
      <c r="E64" s="306"/>
      <c r="F64" s="306"/>
      <c r="G64" s="306"/>
      <c r="H64" s="306"/>
      <c r="I64" s="306"/>
      <c r="J64" s="306"/>
      <c r="K64" s="306"/>
      <c r="L64" s="306"/>
      <c r="M64" s="306"/>
      <c r="N64" s="306"/>
      <c r="O64" s="306"/>
      <c r="P64" s="306"/>
      <c r="Q64" s="306"/>
      <c r="R64" s="306"/>
      <c r="S64" s="306"/>
      <c r="T64" s="306"/>
      <c r="U64" s="306"/>
      <c r="V64" s="306"/>
      <c r="W64" s="306"/>
      <c r="X64" s="306"/>
      <c r="Y64" s="306"/>
    </row>
    <row r="65" spans="2:25" ht="15" customHeight="1" x14ac:dyDescent="0.25">
      <c r="B65" s="306" t="s">
        <v>1086</v>
      </c>
      <c r="C65" s="306"/>
      <c r="D65" s="306"/>
      <c r="E65" s="306"/>
      <c r="F65" s="306"/>
      <c r="G65" s="306"/>
      <c r="H65" s="306"/>
      <c r="I65" s="306"/>
      <c r="J65" s="306"/>
      <c r="K65" s="306"/>
      <c r="L65" s="306"/>
      <c r="M65" s="306"/>
      <c r="N65" s="306"/>
      <c r="O65" s="306"/>
      <c r="P65" s="306"/>
      <c r="Q65" s="306"/>
      <c r="R65" s="306"/>
      <c r="S65" s="306"/>
      <c r="T65" s="306"/>
      <c r="U65" s="306"/>
      <c r="V65" s="306"/>
      <c r="W65" s="306"/>
      <c r="X65" s="306"/>
      <c r="Y65" s="306"/>
    </row>
    <row r="66" spans="2:25" ht="15" customHeight="1" x14ac:dyDescent="0.25">
      <c r="B66" s="306" t="s">
        <v>1087</v>
      </c>
      <c r="C66" s="306"/>
      <c r="D66" s="306"/>
      <c r="E66" s="306"/>
      <c r="F66" s="306"/>
      <c r="G66" s="306"/>
      <c r="H66" s="306"/>
      <c r="I66" s="306"/>
      <c r="J66" s="306"/>
      <c r="K66" s="306"/>
      <c r="L66" s="306"/>
      <c r="M66" s="306"/>
      <c r="N66" s="306"/>
      <c r="O66" s="306"/>
      <c r="P66" s="306"/>
      <c r="Q66" s="306"/>
      <c r="R66" s="306"/>
      <c r="S66" s="306"/>
      <c r="T66" s="306"/>
      <c r="U66" s="306"/>
      <c r="V66" s="306"/>
      <c r="W66" s="306"/>
      <c r="X66" s="306"/>
      <c r="Y66" s="306"/>
    </row>
    <row r="67" spans="2:25" ht="30" customHeight="1" x14ac:dyDescent="0.25">
      <c r="B67" s="306" t="s">
        <v>1088</v>
      </c>
      <c r="C67" s="306"/>
      <c r="D67" s="306"/>
      <c r="E67" s="306"/>
      <c r="F67" s="306"/>
      <c r="G67" s="306"/>
      <c r="H67" s="306"/>
      <c r="I67" s="306"/>
      <c r="J67" s="306"/>
      <c r="K67" s="306"/>
      <c r="L67" s="306"/>
      <c r="M67" s="306"/>
      <c r="N67" s="306"/>
      <c r="O67" s="306"/>
      <c r="P67" s="306"/>
      <c r="Q67" s="306"/>
      <c r="R67" s="306"/>
      <c r="S67" s="306"/>
      <c r="T67" s="306"/>
      <c r="U67" s="306"/>
      <c r="V67" s="306"/>
      <c r="W67" s="306"/>
      <c r="X67" s="306"/>
      <c r="Y67" s="306"/>
    </row>
    <row r="68" spans="2:25" ht="15" customHeight="1" x14ac:dyDescent="0.25">
      <c r="B68" s="306" t="s">
        <v>1089</v>
      </c>
      <c r="C68" s="306"/>
      <c r="D68" s="306"/>
      <c r="E68" s="306"/>
      <c r="F68" s="306"/>
      <c r="G68" s="306"/>
      <c r="H68" s="306"/>
      <c r="I68" s="306"/>
      <c r="J68" s="306"/>
      <c r="K68" s="306"/>
      <c r="L68" s="306"/>
      <c r="M68" s="306"/>
      <c r="N68" s="306"/>
      <c r="O68" s="306"/>
      <c r="P68" s="306"/>
      <c r="Q68" s="306"/>
      <c r="R68" s="306"/>
      <c r="S68" s="306"/>
      <c r="T68" s="306"/>
      <c r="U68" s="306"/>
      <c r="V68" s="306"/>
      <c r="W68" s="306"/>
      <c r="X68" s="306"/>
      <c r="Y68" s="306"/>
    </row>
    <row r="69" spans="2:25" ht="10.15" customHeight="1" x14ac:dyDescent="0.25">
      <c r="B69" s="300"/>
      <c r="C69" s="300"/>
      <c r="D69" s="300"/>
      <c r="E69" s="300"/>
      <c r="F69" s="300"/>
      <c r="G69" s="300"/>
      <c r="H69" s="300"/>
      <c r="I69" s="300"/>
      <c r="J69" s="300"/>
      <c r="K69" s="300"/>
      <c r="L69" s="300"/>
      <c r="M69" s="300"/>
      <c r="N69" s="300"/>
      <c r="O69" s="300"/>
      <c r="P69" s="300"/>
      <c r="Q69" s="300"/>
      <c r="R69" s="300"/>
      <c r="S69" s="300"/>
      <c r="T69" s="300"/>
      <c r="U69" s="300"/>
      <c r="V69" s="300"/>
      <c r="W69" s="300"/>
      <c r="X69" s="300"/>
      <c r="Y69" s="300"/>
    </row>
    <row r="70" spans="2:25" ht="15.75" customHeight="1" x14ac:dyDescent="0.25">
      <c r="B70" s="301" t="s">
        <v>1103</v>
      </c>
      <c r="C70" s="301"/>
      <c r="D70" s="301"/>
      <c r="E70" s="301"/>
      <c r="F70" s="301"/>
      <c r="G70" s="301"/>
      <c r="H70" s="301"/>
      <c r="I70" s="301"/>
      <c r="J70" s="301"/>
      <c r="K70" s="301"/>
      <c r="L70" s="301"/>
      <c r="M70" s="301"/>
      <c r="N70" s="301"/>
      <c r="O70" s="301"/>
      <c r="P70" s="301"/>
      <c r="Q70" s="301"/>
      <c r="R70" s="301"/>
      <c r="S70" s="301"/>
      <c r="T70" s="301"/>
      <c r="U70" s="301"/>
      <c r="V70" s="301"/>
      <c r="W70" s="301"/>
      <c r="X70" s="301"/>
      <c r="Y70" s="301"/>
    </row>
    <row r="71" spans="2:25" ht="10.15" customHeight="1" x14ac:dyDescent="0.25">
      <c r="B71" s="300"/>
      <c r="C71" s="300"/>
      <c r="D71" s="300"/>
      <c r="E71" s="300"/>
      <c r="F71" s="300"/>
      <c r="G71" s="300"/>
      <c r="H71" s="300"/>
      <c r="I71" s="300"/>
      <c r="J71" s="300"/>
      <c r="K71" s="300"/>
      <c r="L71" s="300"/>
      <c r="M71" s="300"/>
      <c r="N71" s="300"/>
      <c r="O71" s="300"/>
      <c r="P71" s="300"/>
      <c r="Q71" s="300"/>
      <c r="R71" s="300"/>
      <c r="S71" s="300"/>
      <c r="T71" s="300"/>
      <c r="U71" s="300"/>
      <c r="V71" s="300"/>
      <c r="W71" s="300"/>
      <c r="X71" s="300"/>
      <c r="Y71" s="300"/>
    </row>
    <row r="72" spans="2:25" ht="30" customHeight="1" x14ac:dyDescent="0.25">
      <c r="B72" s="306" t="s">
        <v>1090</v>
      </c>
      <c r="C72" s="306"/>
      <c r="D72" s="306"/>
      <c r="E72" s="306"/>
      <c r="F72" s="306"/>
      <c r="G72" s="306"/>
      <c r="H72" s="306"/>
      <c r="I72" s="306"/>
      <c r="J72" s="306"/>
      <c r="K72" s="306"/>
      <c r="L72" s="306"/>
      <c r="M72" s="306"/>
      <c r="N72" s="306"/>
      <c r="O72" s="306"/>
      <c r="P72" s="306"/>
      <c r="Q72" s="306"/>
      <c r="R72" s="306"/>
      <c r="S72" s="306"/>
      <c r="T72" s="306"/>
      <c r="U72" s="306"/>
      <c r="V72" s="306"/>
      <c r="W72" s="306"/>
      <c r="X72" s="306"/>
      <c r="Y72" s="306"/>
    </row>
    <row r="73" spans="2:25" ht="15" customHeight="1" x14ac:dyDescent="0.25">
      <c r="B73" s="306" t="s">
        <v>1091</v>
      </c>
      <c r="C73" s="306"/>
      <c r="D73" s="306"/>
      <c r="E73" s="306"/>
      <c r="F73" s="306"/>
      <c r="G73" s="306"/>
      <c r="H73" s="306"/>
      <c r="I73" s="306"/>
      <c r="J73" s="306"/>
      <c r="K73" s="306"/>
      <c r="L73" s="306"/>
      <c r="M73" s="306"/>
      <c r="N73" s="306"/>
      <c r="O73" s="306"/>
      <c r="P73" s="306"/>
      <c r="Q73" s="306"/>
      <c r="R73" s="306"/>
      <c r="S73" s="306"/>
      <c r="T73" s="306"/>
      <c r="U73" s="306"/>
      <c r="V73" s="306"/>
      <c r="W73" s="306"/>
      <c r="X73" s="306"/>
      <c r="Y73" s="306"/>
    </row>
    <row r="74" spans="2:25" ht="15" customHeight="1" x14ac:dyDescent="0.25">
      <c r="B74" s="306" t="s">
        <v>1092</v>
      </c>
      <c r="C74" s="306"/>
      <c r="D74" s="306"/>
      <c r="E74" s="306"/>
      <c r="F74" s="306"/>
      <c r="G74" s="306"/>
      <c r="H74" s="306"/>
      <c r="I74" s="306"/>
      <c r="J74" s="306"/>
      <c r="K74" s="306"/>
      <c r="L74" s="306"/>
      <c r="M74" s="306"/>
      <c r="N74" s="306"/>
      <c r="O74" s="306"/>
      <c r="P74" s="306"/>
      <c r="Q74" s="306"/>
      <c r="R74" s="306"/>
      <c r="S74" s="306"/>
      <c r="T74" s="306"/>
      <c r="U74" s="306"/>
      <c r="V74" s="306"/>
      <c r="W74" s="306"/>
      <c r="X74" s="306"/>
      <c r="Y74" s="306"/>
    </row>
    <row r="75" spans="2:25" ht="15" customHeight="1" x14ac:dyDescent="0.25">
      <c r="B75" s="306" t="s">
        <v>1093</v>
      </c>
      <c r="C75" s="306"/>
      <c r="D75" s="306"/>
      <c r="E75" s="306"/>
      <c r="F75" s="306"/>
      <c r="G75" s="306"/>
      <c r="H75" s="306"/>
      <c r="I75" s="306"/>
      <c r="J75" s="306"/>
      <c r="K75" s="306"/>
      <c r="L75" s="306"/>
      <c r="M75" s="306"/>
      <c r="N75" s="306"/>
      <c r="O75" s="306"/>
      <c r="P75" s="306"/>
      <c r="Q75" s="306"/>
      <c r="R75" s="306"/>
      <c r="S75" s="306"/>
      <c r="T75" s="306"/>
      <c r="U75" s="306"/>
      <c r="V75" s="306"/>
      <c r="W75" s="306"/>
      <c r="X75" s="306"/>
      <c r="Y75" s="306"/>
    </row>
    <row r="76" spans="2:25" ht="30" customHeight="1" x14ac:dyDescent="0.25">
      <c r="B76" s="306" t="s">
        <v>1094</v>
      </c>
      <c r="C76" s="306"/>
      <c r="D76" s="306"/>
      <c r="E76" s="306"/>
      <c r="F76" s="306"/>
      <c r="G76" s="306"/>
      <c r="H76" s="306"/>
      <c r="I76" s="306"/>
      <c r="J76" s="306"/>
      <c r="K76" s="306"/>
      <c r="L76" s="306"/>
      <c r="M76" s="306"/>
      <c r="N76" s="306"/>
      <c r="O76" s="306"/>
      <c r="P76" s="306"/>
      <c r="Q76" s="306"/>
      <c r="R76" s="306"/>
      <c r="S76" s="306"/>
      <c r="T76" s="306"/>
      <c r="U76" s="306"/>
      <c r="V76" s="306"/>
      <c r="W76" s="306"/>
      <c r="X76" s="306"/>
      <c r="Y76" s="306"/>
    </row>
    <row r="77" spans="2:25" ht="15" customHeight="1" x14ac:dyDescent="0.25">
      <c r="B77" s="306" t="s">
        <v>1095</v>
      </c>
      <c r="C77" s="306"/>
      <c r="D77" s="306"/>
      <c r="E77" s="306"/>
      <c r="F77" s="306"/>
      <c r="G77" s="306"/>
      <c r="H77" s="306"/>
      <c r="I77" s="306"/>
      <c r="J77" s="306"/>
      <c r="K77" s="306"/>
      <c r="L77" s="306"/>
      <c r="M77" s="306"/>
      <c r="N77" s="306"/>
      <c r="O77" s="306"/>
      <c r="P77" s="306"/>
      <c r="Q77" s="306"/>
      <c r="R77" s="306"/>
      <c r="S77" s="306"/>
      <c r="T77" s="306"/>
      <c r="U77" s="306"/>
      <c r="V77" s="306"/>
      <c r="W77" s="306"/>
      <c r="X77" s="306"/>
      <c r="Y77" s="306"/>
    </row>
    <row r="78" spans="2:25" x14ac:dyDescent="0.25">
      <c r="B78" s="300"/>
      <c r="C78" s="300"/>
      <c r="D78" s="300"/>
      <c r="E78" s="300"/>
      <c r="F78" s="300"/>
      <c r="G78" s="300"/>
      <c r="H78" s="300"/>
      <c r="I78" s="300"/>
      <c r="J78" s="300"/>
      <c r="K78" s="300"/>
      <c r="L78" s="300"/>
      <c r="M78" s="300"/>
      <c r="N78" s="300"/>
      <c r="O78" s="300"/>
      <c r="P78" s="300"/>
      <c r="Q78" s="300"/>
      <c r="R78" s="300"/>
      <c r="S78" s="300"/>
      <c r="T78" s="300"/>
      <c r="U78" s="300"/>
      <c r="V78" s="300"/>
      <c r="W78" s="300"/>
      <c r="X78" s="300"/>
      <c r="Y78" s="300"/>
    </row>
    <row r="79" spans="2:25" ht="15" hidden="1" customHeight="1" x14ac:dyDescent="0.25">
      <c r="B79" s="300"/>
      <c r="C79" s="300"/>
      <c r="D79" s="300"/>
      <c r="E79" s="300"/>
      <c r="F79" s="300"/>
      <c r="G79" s="300"/>
      <c r="H79" s="300"/>
      <c r="I79" s="300"/>
      <c r="J79" s="300"/>
      <c r="K79" s="300"/>
      <c r="L79" s="300"/>
      <c r="M79" s="300"/>
      <c r="N79" s="300"/>
      <c r="O79" s="300"/>
      <c r="P79" s="300"/>
      <c r="Q79" s="300"/>
      <c r="R79" s="300"/>
      <c r="S79" s="300"/>
      <c r="T79" s="300"/>
      <c r="U79" s="300"/>
      <c r="V79" s="300"/>
      <c r="W79" s="300"/>
      <c r="X79" s="300"/>
      <c r="Y79" s="300"/>
    </row>
    <row r="80" spans="2:25" ht="15" hidden="1" customHeight="1" x14ac:dyDescent="0.25">
      <c r="B80" s="300"/>
      <c r="C80" s="300"/>
      <c r="D80" s="300"/>
      <c r="E80" s="300"/>
      <c r="F80" s="300"/>
      <c r="G80" s="300"/>
      <c r="H80" s="300"/>
      <c r="I80" s="300"/>
      <c r="J80" s="300"/>
      <c r="K80" s="300"/>
      <c r="L80" s="300"/>
      <c r="M80" s="300"/>
      <c r="N80" s="300"/>
      <c r="O80" s="300"/>
      <c r="P80" s="300"/>
      <c r="Q80" s="300"/>
      <c r="R80" s="300"/>
      <c r="S80" s="300"/>
      <c r="T80" s="300"/>
      <c r="U80" s="300"/>
      <c r="V80" s="300"/>
      <c r="W80" s="300"/>
      <c r="X80" s="300"/>
      <c r="Y80" s="300"/>
    </row>
    <row r="81" spans="2:25" ht="15" hidden="1" customHeight="1" x14ac:dyDescent="0.25">
      <c r="B81" s="300"/>
      <c r="C81" s="300"/>
      <c r="D81" s="300"/>
      <c r="E81" s="300"/>
      <c r="F81" s="300"/>
      <c r="G81" s="300"/>
      <c r="H81" s="300"/>
      <c r="I81" s="300"/>
      <c r="J81" s="300"/>
      <c r="K81" s="300"/>
      <c r="L81" s="300"/>
      <c r="M81" s="300"/>
      <c r="N81" s="300"/>
      <c r="O81" s="300"/>
      <c r="P81" s="300"/>
      <c r="Q81" s="300"/>
      <c r="R81" s="300"/>
      <c r="S81" s="300"/>
      <c r="T81" s="300"/>
      <c r="U81" s="300"/>
      <c r="V81" s="300"/>
      <c r="W81" s="300"/>
      <c r="X81" s="300"/>
      <c r="Y81" s="300"/>
    </row>
    <row r="82" spans="2:25" ht="15" hidden="1" customHeight="1" x14ac:dyDescent="0.25">
      <c r="B82" s="300"/>
      <c r="C82" s="300"/>
      <c r="D82" s="300"/>
      <c r="E82" s="300"/>
      <c r="F82" s="300"/>
      <c r="G82" s="300"/>
      <c r="H82" s="300"/>
      <c r="I82" s="300"/>
      <c r="J82" s="300"/>
      <c r="K82" s="300"/>
      <c r="L82" s="300"/>
      <c r="M82" s="300"/>
      <c r="N82" s="300"/>
      <c r="O82" s="300"/>
      <c r="P82" s="300"/>
      <c r="Q82" s="300"/>
      <c r="R82" s="300"/>
      <c r="S82" s="300"/>
      <c r="T82" s="300"/>
      <c r="U82" s="300"/>
      <c r="V82" s="300"/>
      <c r="W82" s="300"/>
      <c r="X82" s="300"/>
      <c r="Y82" s="300"/>
    </row>
    <row r="83" spans="2:25" ht="15" hidden="1" customHeight="1" x14ac:dyDescent="0.25">
      <c r="B83" s="300"/>
      <c r="C83" s="300"/>
      <c r="D83" s="300"/>
      <c r="E83" s="300"/>
      <c r="F83" s="300"/>
      <c r="G83" s="300"/>
      <c r="H83" s="300"/>
      <c r="I83" s="300"/>
      <c r="J83" s="300"/>
      <c r="K83" s="300"/>
      <c r="L83" s="300"/>
      <c r="M83" s="300"/>
      <c r="N83" s="300"/>
      <c r="O83" s="300"/>
      <c r="P83" s="300"/>
      <c r="Q83" s="300"/>
      <c r="R83" s="300"/>
      <c r="S83" s="300"/>
      <c r="T83" s="300"/>
      <c r="U83" s="300"/>
      <c r="V83" s="300"/>
      <c r="W83" s="300"/>
      <c r="X83" s="300"/>
      <c r="Y83" s="300"/>
    </row>
    <row r="84" spans="2:25" ht="15" hidden="1" customHeight="1" x14ac:dyDescent="0.25">
      <c r="B84" s="300"/>
      <c r="C84" s="300"/>
      <c r="D84" s="300"/>
      <c r="E84" s="300"/>
      <c r="F84" s="300"/>
      <c r="G84" s="300"/>
      <c r="H84" s="300"/>
      <c r="I84" s="300"/>
      <c r="J84" s="300"/>
      <c r="K84" s="300"/>
      <c r="L84" s="300"/>
      <c r="M84" s="300"/>
      <c r="N84" s="300"/>
      <c r="O84" s="300"/>
      <c r="P84" s="300"/>
      <c r="Q84" s="300"/>
      <c r="R84" s="300"/>
      <c r="S84" s="300"/>
      <c r="T84" s="300"/>
      <c r="U84" s="300"/>
      <c r="V84" s="300"/>
      <c r="W84" s="300"/>
      <c r="X84" s="300"/>
      <c r="Y84" s="300"/>
    </row>
    <row r="85" spans="2:25" ht="15" hidden="1" customHeight="1" x14ac:dyDescent="0.25">
      <c r="B85" s="300"/>
      <c r="C85" s="300"/>
      <c r="D85" s="300"/>
      <c r="E85" s="300"/>
      <c r="F85" s="300"/>
      <c r="G85" s="300"/>
      <c r="H85" s="300"/>
      <c r="I85" s="300"/>
      <c r="J85" s="300"/>
      <c r="K85" s="300"/>
      <c r="L85" s="300"/>
      <c r="M85" s="300"/>
      <c r="N85" s="300"/>
      <c r="O85" s="300"/>
      <c r="P85" s="300"/>
      <c r="Q85" s="300"/>
      <c r="R85" s="300"/>
      <c r="S85" s="300"/>
      <c r="T85" s="300"/>
      <c r="U85" s="300"/>
      <c r="V85" s="300"/>
      <c r="W85" s="300"/>
      <c r="X85" s="300"/>
      <c r="Y85" s="300"/>
    </row>
    <row r="86" spans="2:25" ht="15" hidden="1" customHeight="1" x14ac:dyDescent="0.25">
      <c r="B86" s="300"/>
      <c r="C86" s="300"/>
      <c r="D86" s="300"/>
      <c r="E86" s="300"/>
      <c r="F86" s="300"/>
      <c r="G86" s="300"/>
      <c r="H86" s="300"/>
      <c r="I86" s="300"/>
      <c r="J86" s="300"/>
      <c r="K86" s="300"/>
      <c r="L86" s="300"/>
      <c r="M86" s="300"/>
      <c r="N86" s="300"/>
      <c r="O86" s="300"/>
      <c r="P86" s="300"/>
      <c r="Q86" s="300"/>
      <c r="R86" s="300"/>
      <c r="S86" s="300"/>
      <c r="T86" s="300"/>
      <c r="U86" s="300"/>
      <c r="V86" s="300"/>
      <c r="W86" s="300"/>
      <c r="X86" s="300"/>
      <c r="Y86" s="300"/>
    </row>
    <row r="87" spans="2:25" ht="15" hidden="1" customHeight="1" x14ac:dyDescent="0.25">
      <c r="B87" s="300"/>
      <c r="C87" s="300"/>
      <c r="D87" s="300"/>
      <c r="E87" s="300"/>
      <c r="F87" s="300"/>
      <c r="G87" s="300"/>
      <c r="H87" s="300"/>
      <c r="I87" s="300"/>
      <c r="J87" s="300"/>
      <c r="K87" s="300"/>
      <c r="L87" s="300"/>
      <c r="M87" s="300"/>
      <c r="N87" s="300"/>
      <c r="O87" s="300"/>
      <c r="P87" s="300"/>
      <c r="Q87" s="300"/>
      <c r="R87" s="300"/>
      <c r="S87" s="300"/>
      <c r="T87" s="300"/>
      <c r="U87" s="300"/>
      <c r="V87" s="300"/>
      <c r="W87" s="300"/>
      <c r="X87" s="300"/>
      <c r="Y87" s="300"/>
    </row>
    <row r="88" spans="2:25" ht="15" hidden="1" customHeight="1" x14ac:dyDescent="0.25">
      <c r="B88" s="300"/>
      <c r="C88" s="300"/>
      <c r="D88" s="300"/>
      <c r="E88" s="300"/>
      <c r="F88" s="300"/>
      <c r="G88" s="300"/>
      <c r="H88" s="300"/>
      <c r="I88" s="300"/>
      <c r="J88" s="300"/>
      <c r="K88" s="300"/>
      <c r="L88" s="300"/>
      <c r="M88" s="300"/>
      <c r="N88" s="300"/>
      <c r="O88" s="300"/>
      <c r="P88" s="300"/>
      <c r="Q88" s="300"/>
      <c r="R88" s="300"/>
      <c r="S88" s="300"/>
      <c r="T88" s="300"/>
      <c r="U88" s="300"/>
      <c r="V88" s="300"/>
      <c r="W88" s="300"/>
      <c r="X88" s="300"/>
      <c r="Y88" s="300"/>
    </row>
    <row r="89" spans="2:25" ht="15" hidden="1" customHeight="1" x14ac:dyDescent="0.25">
      <c r="B89" s="300"/>
      <c r="C89" s="300"/>
      <c r="D89" s="300"/>
      <c r="E89" s="300"/>
      <c r="F89" s="300"/>
      <c r="G89" s="300"/>
      <c r="H89" s="300"/>
      <c r="I89" s="300"/>
      <c r="J89" s="300"/>
      <c r="K89" s="300"/>
      <c r="L89" s="300"/>
      <c r="M89" s="300"/>
      <c r="N89" s="300"/>
      <c r="O89" s="300"/>
      <c r="P89" s="300"/>
      <c r="Q89" s="300"/>
      <c r="R89" s="300"/>
      <c r="S89" s="300"/>
      <c r="T89" s="300"/>
      <c r="U89" s="300"/>
      <c r="V89" s="300"/>
      <c r="W89" s="300"/>
      <c r="X89" s="300"/>
      <c r="Y89" s="300"/>
    </row>
    <row r="90" spans="2:25" ht="15" hidden="1" customHeight="1" x14ac:dyDescent="0.25">
      <c r="B90" s="300"/>
      <c r="C90" s="300"/>
      <c r="D90" s="300"/>
      <c r="E90" s="300"/>
      <c r="F90" s="300"/>
      <c r="G90" s="300"/>
      <c r="H90" s="300"/>
      <c r="I90" s="300"/>
      <c r="J90" s="300"/>
      <c r="K90" s="300"/>
      <c r="L90" s="300"/>
      <c r="M90" s="300"/>
      <c r="N90" s="300"/>
      <c r="O90" s="300"/>
      <c r="P90" s="300"/>
      <c r="Q90" s="300"/>
      <c r="R90" s="300"/>
      <c r="S90" s="300"/>
      <c r="T90" s="300"/>
      <c r="U90" s="300"/>
      <c r="V90" s="300"/>
      <c r="W90" s="300"/>
      <c r="X90" s="300"/>
      <c r="Y90" s="300"/>
    </row>
    <row r="91" spans="2:25" ht="15" hidden="1" customHeight="1" x14ac:dyDescent="0.25">
      <c r="B91" s="300"/>
      <c r="C91" s="300"/>
      <c r="D91" s="300"/>
      <c r="E91" s="300"/>
      <c r="F91" s="300"/>
      <c r="G91" s="300"/>
      <c r="H91" s="300"/>
      <c r="I91" s="300"/>
      <c r="J91" s="300"/>
      <c r="K91" s="300"/>
      <c r="L91" s="300"/>
      <c r="M91" s="300"/>
      <c r="N91" s="300"/>
      <c r="O91" s="300"/>
      <c r="P91" s="300"/>
      <c r="Q91" s="300"/>
      <c r="R91" s="300"/>
      <c r="S91" s="300"/>
      <c r="T91" s="300"/>
      <c r="U91" s="300"/>
      <c r="V91" s="300"/>
      <c r="W91" s="300"/>
      <c r="X91" s="300"/>
      <c r="Y91" s="300"/>
    </row>
    <row r="92" spans="2:25" ht="15" hidden="1" customHeight="1" x14ac:dyDescent="0.25">
      <c r="B92" s="300"/>
      <c r="C92" s="300"/>
      <c r="D92" s="300"/>
      <c r="E92" s="300"/>
      <c r="F92" s="300"/>
      <c r="G92" s="300"/>
      <c r="H92" s="300"/>
      <c r="I92" s="300"/>
      <c r="J92" s="300"/>
      <c r="K92" s="300"/>
      <c r="L92" s="300"/>
      <c r="M92" s="300"/>
      <c r="N92" s="300"/>
      <c r="O92" s="300"/>
      <c r="P92" s="300"/>
      <c r="Q92" s="300"/>
      <c r="R92" s="300"/>
      <c r="S92" s="300"/>
      <c r="T92" s="300"/>
      <c r="U92" s="300"/>
      <c r="V92" s="300"/>
      <c r="W92" s="300"/>
      <c r="X92" s="300"/>
      <c r="Y92" s="300"/>
    </row>
    <row r="93" spans="2:25" ht="15" hidden="1" customHeight="1" x14ac:dyDescent="0.25">
      <c r="B93" s="300"/>
      <c r="C93" s="300"/>
      <c r="D93" s="300"/>
      <c r="E93" s="300"/>
      <c r="F93" s="300"/>
      <c r="G93" s="300"/>
      <c r="H93" s="300"/>
      <c r="I93" s="300"/>
      <c r="J93" s="300"/>
      <c r="K93" s="300"/>
      <c r="L93" s="300"/>
      <c r="M93" s="300"/>
      <c r="N93" s="300"/>
      <c r="O93" s="300"/>
      <c r="P93" s="300"/>
      <c r="Q93" s="300"/>
      <c r="R93" s="300"/>
      <c r="S93" s="300"/>
      <c r="T93" s="300"/>
      <c r="U93" s="300"/>
      <c r="V93" s="300"/>
      <c r="W93" s="300"/>
      <c r="X93" s="300"/>
      <c r="Y93" s="300"/>
    </row>
    <row r="94" spans="2:25" ht="15" hidden="1" customHeight="1" x14ac:dyDescent="0.25">
      <c r="B94" s="300"/>
      <c r="C94" s="300"/>
      <c r="D94" s="300"/>
      <c r="E94" s="300"/>
      <c r="F94" s="300"/>
      <c r="G94" s="300"/>
      <c r="H94" s="300"/>
      <c r="I94" s="300"/>
      <c r="J94" s="300"/>
      <c r="K94" s="300"/>
      <c r="L94" s="300"/>
      <c r="M94" s="300"/>
      <c r="N94" s="300"/>
      <c r="O94" s="300"/>
      <c r="P94" s="300"/>
      <c r="Q94" s="300"/>
      <c r="R94" s="300"/>
      <c r="S94" s="300"/>
      <c r="T94" s="300"/>
      <c r="U94" s="300"/>
      <c r="V94" s="300"/>
      <c r="W94" s="300"/>
      <c r="X94" s="300"/>
      <c r="Y94" s="300"/>
    </row>
    <row r="95" spans="2:25" ht="15" hidden="1" customHeight="1" x14ac:dyDescent="0.25">
      <c r="B95" s="300"/>
      <c r="C95" s="300"/>
      <c r="D95" s="300"/>
      <c r="E95" s="300"/>
      <c r="F95" s="300"/>
      <c r="G95" s="300"/>
      <c r="H95" s="300"/>
      <c r="I95" s="300"/>
      <c r="J95" s="300"/>
      <c r="K95" s="300"/>
      <c r="L95" s="300"/>
      <c r="M95" s="300"/>
      <c r="N95" s="300"/>
      <c r="O95" s="300"/>
      <c r="P95" s="300"/>
      <c r="Q95" s="300"/>
      <c r="R95" s="300"/>
      <c r="S95" s="300"/>
      <c r="T95" s="300"/>
      <c r="U95" s="300"/>
      <c r="V95" s="300"/>
      <c r="W95" s="300"/>
      <c r="X95" s="300"/>
      <c r="Y95" s="300"/>
    </row>
    <row r="96" spans="2:25" ht="15" hidden="1" customHeight="1" x14ac:dyDescent="0.25">
      <c r="B96" s="300"/>
      <c r="C96" s="300"/>
      <c r="D96" s="300"/>
      <c r="E96" s="300"/>
      <c r="F96" s="300"/>
      <c r="G96" s="300"/>
      <c r="H96" s="300"/>
      <c r="I96" s="300"/>
      <c r="J96" s="300"/>
      <c r="K96" s="300"/>
      <c r="L96" s="300"/>
      <c r="M96" s="300"/>
      <c r="N96" s="300"/>
      <c r="O96" s="300"/>
      <c r="P96" s="300"/>
      <c r="Q96" s="300"/>
      <c r="R96" s="300"/>
      <c r="S96" s="300"/>
      <c r="T96" s="300"/>
      <c r="U96" s="300"/>
      <c r="V96" s="300"/>
      <c r="W96" s="300"/>
      <c r="X96" s="300"/>
      <c r="Y96" s="300"/>
    </row>
    <row r="97" spans="2:25" ht="15" hidden="1" customHeight="1" x14ac:dyDescent="0.25">
      <c r="B97" s="300"/>
      <c r="C97" s="300"/>
      <c r="D97" s="300"/>
      <c r="E97" s="300"/>
      <c r="F97" s="300"/>
      <c r="G97" s="300"/>
      <c r="H97" s="300"/>
      <c r="I97" s="300"/>
      <c r="J97" s="300"/>
      <c r="K97" s="300"/>
      <c r="L97" s="300"/>
      <c r="M97" s="300"/>
      <c r="N97" s="300"/>
      <c r="O97" s="300"/>
      <c r="P97" s="300"/>
      <c r="Q97" s="300"/>
      <c r="R97" s="300"/>
      <c r="S97" s="300"/>
      <c r="T97" s="300"/>
      <c r="U97" s="300"/>
      <c r="V97" s="300"/>
      <c r="W97" s="300"/>
      <c r="X97" s="300"/>
      <c r="Y97" s="300"/>
    </row>
    <row r="98" spans="2:25" ht="15" hidden="1" customHeight="1" x14ac:dyDescent="0.25">
      <c r="B98" s="300"/>
      <c r="C98" s="300"/>
      <c r="D98" s="300"/>
      <c r="E98" s="300"/>
      <c r="F98" s="300"/>
      <c r="G98" s="300"/>
      <c r="H98" s="300"/>
      <c r="I98" s="300"/>
      <c r="J98" s="300"/>
      <c r="K98" s="300"/>
      <c r="L98" s="300"/>
      <c r="M98" s="300"/>
      <c r="N98" s="300"/>
      <c r="O98" s="300"/>
      <c r="P98" s="300"/>
      <c r="Q98" s="300"/>
      <c r="R98" s="300"/>
      <c r="S98" s="300"/>
      <c r="T98" s="300"/>
      <c r="U98" s="300"/>
      <c r="V98" s="300"/>
      <c r="W98" s="300"/>
      <c r="X98" s="300"/>
      <c r="Y98" s="300"/>
    </row>
    <row r="99" spans="2:25" ht="15" hidden="1" customHeight="1" x14ac:dyDescent="0.25">
      <c r="B99" s="300"/>
      <c r="C99" s="300"/>
      <c r="D99" s="300"/>
      <c r="E99" s="300"/>
      <c r="F99" s="300"/>
      <c r="G99" s="300"/>
      <c r="H99" s="300"/>
      <c r="I99" s="300"/>
      <c r="J99" s="300"/>
      <c r="K99" s="300"/>
      <c r="L99" s="300"/>
      <c r="M99" s="300"/>
      <c r="N99" s="300"/>
      <c r="O99" s="300"/>
      <c r="P99" s="300"/>
      <c r="Q99" s="300"/>
      <c r="R99" s="300"/>
      <c r="S99" s="300"/>
      <c r="T99" s="300"/>
      <c r="U99" s="300"/>
      <c r="V99" s="300"/>
      <c r="W99" s="300"/>
      <c r="X99" s="300"/>
      <c r="Y99" s="300"/>
    </row>
    <row r="100" spans="2:25" ht="15" hidden="1" customHeight="1" x14ac:dyDescent="0.25">
      <c r="B100" s="300"/>
      <c r="C100" s="300"/>
      <c r="D100" s="300"/>
      <c r="E100" s="300"/>
      <c r="F100" s="300"/>
      <c r="G100" s="300"/>
      <c r="H100" s="300"/>
      <c r="I100" s="300"/>
      <c r="J100" s="300"/>
      <c r="K100" s="300"/>
      <c r="L100" s="300"/>
      <c r="M100" s="300"/>
      <c r="N100" s="300"/>
      <c r="O100" s="300"/>
      <c r="P100" s="300"/>
      <c r="Q100" s="300"/>
      <c r="R100" s="300"/>
      <c r="S100" s="300"/>
      <c r="T100" s="300"/>
      <c r="U100" s="300"/>
      <c r="V100" s="300"/>
      <c r="W100" s="300"/>
      <c r="X100" s="300"/>
      <c r="Y100" s="300"/>
    </row>
    <row r="101" spans="2:25" ht="15" hidden="1" customHeight="1" x14ac:dyDescent="0.25">
      <c r="B101" s="300"/>
      <c r="C101" s="300"/>
      <c r="D101" s="300"/>
      <c r="E101" s="300"/>
      <c r="F101" s="300"/>
      <c r="G101" s="300"/>
      <c r="H101" s="300"/>
      <c r="I101" s="300"/>
      <c r="J101" s="300"/>
      <c r="K101" s="300"/>
      <c r="L101" s="300"/>
      <c r="M101" s="300"/>
      <c r="N101" s="300"/>
      <c r="O101" s="300"/>
      <c r="P101" s="300"/>
      <c r="Q101" s="300"/>
      <c r="R101" s="300"/>
      <c r="S101" s="300"/>
      <c r="T101" s="300"/>
      <c r="U101" s="300"/>
      <c r="V101" s="300"/>
      <c r="W101" s="300"/>
      <c r="X101" s="300"/>
      <c r="Y101" s="300"/>
    </row>
    <row r="102" spans="2:25" ht="15" hidden="1" customHeight="1" x14ac:dyDescent="0.25">
      <c r="B102" s="300"/>
      <c r="C102" s="300"/>
      <c r="D102" s="300"/>
      <c r="E102" s="300"/>
      <c r="F102" s="300"/>
      <c r="G102" s="300"/>
      <c r="H102" s="300"/>
      <c r="I102" s="300"/>
      <c r="J102" s="300"/>
      <c r="K102" s="300"/>
      <c r="L102" s="300"/>
      <c r="M102" s="300"/>
      <c r="N102" s="300"/>
      <c r="O102" s="300"/>
      <c r="P102" s="300"/>
      <c r="Q102" s="300"/>
      <c r="R102" s="300"/>
      <c r="S102" s="300"/>
      <c r="T102" s="300"/>
      <c r="U102" s="300"/>
      <c r="V102" s="300"/>
      <c r="W102" s="300"/>
      <c r="X102" s="300"/>
      <c r="Y102" s="300"/>
    </row>
    <row r="103" spans="2:25" ht="15" hidden="1" customHeight="1" x14ac:dyDescent="0.25">
      <c r="B103" s="300"/>
      <c r="C103" s="300"/>
      <c r="D103" s="300"/>
      <c r="E103" s="300"/>
      <c r="F103" s="300"/>
      <c r="G103" s="300"/>
      <c r="H103" s="300"/>
      <c r="I103" s="300"/>
      <c r="J103" s="300"/>
      <c r="K103" s="300"/>
      <c r="L103" s="300"/>
      <c r="M103" s="300"/>
      <c r="N103" s="300"/>
      <c r="O103" s="300"/>
      <c r="P103" s="300"/>
      <c r="Q103" s="300"/>
      <c r="R103" s="300"/>
      <c r="S103" s="300"/>
      <c r="T103" s="300"/>
      <c r="U103" s="300"/>
      <c r="V103" s="300"/>
      <c r="W103" s="300"/>
      <c r="X103" s="300"/>
      <c r="Y103" s="300"/>
    </row>
    <row r="104" spans="2:25" ht="15" hidden="1" customHeight="1" x14ac:dyDescent="0.25">
      <c r="B104" s="300"/>
      <c r="C104" s="300"/>
      <c r="D104" s="300"/>
      <c r="E104" s="300"/>
      <c r="F104" s="300"/>
      <c r="G104" s="300"/>
      <c r="H104" s="300"/>
      <c r="I104" s="300"/>
      <c r="J104" s="300"/>
      <c r="K104" s="300"/>
      <c r="L104" s="300"/>
      <c r="M104" s="300"/>
      <c r="N104" s="300"/>
      <c r="O104" s="300"/>
      <c r="P104" s="300"/>
      <c r="Q104" s="300"/>
      <c r="R104" s="300"/>
      <c r="S104" s="300"/>
      <c r="T104" s="300"/>
      <c r="U104" s="300"/>
      <c r="V104" s="300"/>
      <c r="W104" s="300"/>
      <c r="X104" s="300"/>
      <c r="Y104" s="300"/>
    </row>
    <row r="105" spans="2:25" ht="15" hidden="1" customHeight="1" x14ac:dyDescent="0.25">
      <c r="B105" s="300"/>
      <c r="C105" s="300"/>
      <c r="D105" s="300"/>
      <c r="E105" s="300"/>
      <c r="F105" s="300"/>
      <c r="G105" s="300"/>
      <c r="H105" s="300"/>
      <c r="I105" s="300"/>
      <c r="J105" s="300"/>
      <c r="K105" s="300"/>
      <c r="L105" s="300"/>
      <c r="M105" s="300"/>
      <c r="N105" s="300"/>
      <c r="O105" s="300"/>
      <c r="P105" s="300"/>
      <c r="Q105" s="300"/>
      <c r="R105" s="300"/>
      <c r="S105" s="300"/>
      <c r="T105" s="300"/>
      <c r="U105" s="300"/>
      <c r="V105" s="300"/>
      <c r="W105" s="300"/>
      <c r="X105" s="300"/>
      <c r="Y105" s="300"/>
    </row>
    <row r="106" spans="2:25" ht="15" hidden="1" customHeight="1" x14ac:dyDescent="0.25">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row>
    <row r="107" spans="2:25" ht="15" hidden="1" customHeight="1" x14ac:dyDescent="0.25">
      <c r="B107" s="300"/>
      <c r="C107" s="300"/>
      <c r="D107" s="300"/>
      <c r="E107" s="300"/>
      <c r="F107" s="300"/>
      <c r="G107" s="300"/>
      <c r="H107" s="300"/>
      <c r="I107" s="300"/>
      <c r="J107" s="300"/>
      <c r="K107" s="300"/>
      <c r="L107" s="300"/>
      <c r="M107" s="300"/>
      <c r="N107" s="300"/>
      <c r="O107" s="300"/>
      <c r="P107" s="300"/>
      <c r="Q107" s="300"/>
      <c r="R107" s="300"/>
      <c r="S107" s="300"/>
      <c r="T107" s="300"/>
      <c r="U107" s="300"/>
      <c r="V107" s="300"/>
      <c r="W107" s="300"/>
      <c r="X107" s="300"/>
      <c r="Y107" s="300"/>
    </row>
    <row r="108" spans="2:25" ht="15" hidden="1" customHeight="1" x14ac:dyDescent="0.25">
      <c r="B108" s="300"/>
      <c r="C108" s="300"/>
      <c r="D108" s="300"/>
      <c r="E108" s="300"/>
      <c r="F108" s="300"/>
      <c r="G108" s="300"/>
      <c r="H108" s="300"/>
      <c r="I108" s="300"/>
      <c r="J108" s="300"/>
      <c r="K108" s="300"/>
      <c r="L108" s="300"/>
      <c r="M108" s="300"/>
      <c r="N108" s="300"/>
      <c r="O108" s="300"/>
      <c r="P108" s="300"/>
      <c r="Q108" s="300"/>
      <c r="R108" s="300"/>
      <c r="S108" s="300"/>
      <c r="T108" s="300"/>
      <c r="U108" s="300"/>
      <c r="V108" s="300"/>
      <c r="W108" s="300"/>
      <c r="X108" s="300"/>
      <c r="Y108" s="300"/>
    </row>
    <row r="109" spans="2:25" ht="15" hidden="1" customHeight="1" x14ac:dyDescent="0.25">
      <c r="B109" s="300"/>
      <c r="C109" s="300"/>
      <c r="D109" s="300"/>
      <c r="E109" s="300"/>
      <c r="F109" s="300"/>
      <c r="G109" s="300"/>
      <c r="H109" s="300"/>
      <c r="I109" s="300"/>
      <c r="J109" s="300"/>
      <c r="K109" s="300"/>
      <c r="L109" s="300"/>
      <c r="M109" s="300"/>
      <c r="N109" s="300"/>
      <c r="O109" s="300"/>
      <c r="P109" s="300"/>
      <c r="Q109" s="300"/>
      <c r="R109" s="300"/>
      <c r="S109" s="300"/>
      <c r="T109" s="300"/>
      <c r="U109" s="300"/>
      <c r="V109" s="300"/>
      <c r="W109" s="300"/>
      <c r="X109" s="300"/>
      <c r="Y109" s="300"/>
    </row>
    <row r="110" spans="2:25" ht="15" hidden="1" customHeight="1" x14ac:dyDescent="0.25">
      <c r="B110" s="300"/>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row>
    <row r="111" spans="2:25" ht="15" hidden="1" customHeight="1" x14ac:dyDescent="0.25">
      <c r="B111" s="300"/>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row>
    <row r="112" spans="2:25" ht="15" hidden="1" customHeight="1" x14ac:dyDescent="0.25">
      <c r="B112" s="300"/>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row>
    <row r="113" spans="2:25" ht="15" hidden="1" customHeight="1" x14ac:dyDescent="0.25">
      <c r="B113" s="300"/>
      <c r="C113" s="300"/>
      <c r="D113" s="300"/>
      <c r="E113" s="300"/>
      <c r="F113" s="300"/>
      <c r="G113" s="300"/>
      <c r="H113" s="300"/>
      <c r="I113" s="300"/>
      <c r="J113" s="300"/>
      <c r="K113" s="300"/>
      <c r="L113" s="300"/>
      <c r="M113" s="300"/>
      <c r="N113" s="300"/>
      <c r="O113" s="300"/>
      <c r="P113" s="300"/>
      <c r="Q113" s="300"/>
      <c r="R113" s="300"/>
      <c r="S113" s="300"/>
      <c r="T113" s="300"/>
      <c r="U113" s="300"/>
      <c r="V113" s="300"/>
      <c r="W113" s="300"/>
      <c r="X113" s="300"/>
      <c r="Y113" s="300"/>
    </row>
    <row r="114" spans="2:25" ht="15" hidden="1" customHeight="1" x14ac:dyDescent="0.25">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row>
    <row r="115" spans="2:25" ht="15" hidden="1" customHeight="1" x14ac:dyDescent="0.25">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row>
    <row r="116" spans="2:25" ht="15" hidden="1" customHeight="1" x14ac:dyDescent="0.25">
      <c r="B116" s="300"/>
      <c r="C116" s="300"/>
      <c r="D116" s="300"/>
      <c r="E116" s="300"/>
      <c r="F116" s="300"/>
      <c r="G116" s="300"/>
      <c r="H116" s="300"/>
      <c r="I116" s="300"/>
      <c r="J116" s="300"/>
      <c r="K116" s="300"/>
      <c r="L116" s="300"/>
      <c r="M116" s="300"/>
      <c r="N116" s="300"/>
      <c r="O116" s="300"/>
      <c r="P116" s="300"/>
      <c r="Q116" s="300"/>
      <c r="R116" s="300"/>
      <c r="S116" s="300"/>
      <c r="T116" s="300"/>
      <c r="U116" s="300"/>
      <c r="V116" s="300"/>
      <c r="W116" s="300"/>
      <c r="X116" s="300"/>
      <c r="Y116" s="300"/>
    </row>
    <row r="117" spans="2:25" ht="15" hidden="1" customHeight="1" x14ac:dyDescent="0.25">
      <c r="B117" s="300"/>
      <c r="C117" s="300"/>
      <c r="D117" s="300"/>
      <c r="E117" s="300"/>
      <c r="F117" s="300"/>
      <c r="G117" s="300"/>
      <c r="H117" s="300"/>
      <c r="I117" s="300"/>
      <c r="J117" s="300"/>
      <c r="K117" s="300"/>
      <c r="L117" s="300"/>
      <c r="M117" s="300"/>
      <c r="N117" s="300"/>
      <c r="O117" s="300"/>
      <c r="P117" s="300"/>
      <c r="Q117" s="300"/>
      <c r="R117" s="300"/>
      <c r="S117" s="300"/>
      <c r="T117" s="300"/>
      <c r="U117" s="300"/>
      <c r="V117" s="300"/>
      <c r="W117" s="300"/>
      <c r="X117" s="300"/>
      <c r="Y117" s="300"/>
    </row>
    <row r="118" spans="2:25" ht="15" hidden="1" customHeight="1" x14ac:dyDescent="0.25">
      <c r="B118" s="300"/>
      <c r="C118" s="300"/>
      <c r="D118" s="300"/>
      <c r="E118" s="300"/>
      <c r="F118" s="300"/>
      <c r="G118" s="300"/>
      <c r="H118" s="300"/>
      <c r="I118" s="300"/>
      <c r="J118" s="300"/>
      <c r="K118" s="300"/>
      <c r="L118" s="300"/>
      <c r="M118" s="300"/>
      <c r="N118" s="300"/>
      <c r="O118" s="300"/>
      <c r="P118" s="300"/>
      <c r="Q118" s="300"/>
      <c r="R118" s="300"/>
      <c r="S118" s="300"/>
      <c r="T118" s="300"/>
      <c r="U118" s="300"/>
      <c r="V118" s="300"/>
      <c r="W118" s="300"/>
      <c r="X118" s="300"/>
      <c r="Y118" s="300"/>
    </row>
    <row r="119" spans="2:25" ht="15" hidden="1" customHeight="1" x14ac:dyDescent="0.25">
      <c r="B119" s="300"/>
      <c r="C119" s="300"/>
      <c r="D119" s="300"/>
      <c r="E119" s="300"/>
      <c r="F119" s="300"/>
      <c r="G119" s="300"/>
      <c r="H119" s="300"/>
      <c r="I119" s="300"/>
      <c r="J119" s="300"/>
      <c r="K119" s="300"/>
      <c r="L119" s="300"/>
      <c r="M119" s="300"/>
      <c r="N119" s="300"/>
      <c r="O119" s="300"/>
      <c r="P119" s="300"/>
      <c r="Q119" s="300"/>
      <c r="R119" s="300"/>
      <c r="S119" s="300"/>
      <c r="T119" s="300"/>
      <c r="U119" s="300"/>
      <c r="V119" s="300"/>
      <c r="W119" s="300"/>
      <c r="X119" s="300"/>
      <c r="Y119" s="300"/>
    </row>
    <row r="120" spans="2:25" ht="15" hidden="1" customHeight="1" x14ac:dyDescent="0.25">
      <c r="B120" s="300"/>
      <c r="C120" s="300"/>
      <c r="D120" s="300"/>
      <c r="E120" s="300"/>
      <c r="F120" s="300"/>
      <c r="G120" s="300"/>
      <c r="H120" s="300"/>
      <c r="I120" s="300"/>
      <c r="J120" s="300"/>
      <c r="K120" s="300"/>
      <c r="L120" s="300"/>
      <c r="M120" s="300"/>
      <c r="N120" s="300"/>
      <c r="O120" s="300"/>
      <c r="P120" s="300"/>
      <c r="Q120" s="300"/>
      <c r="R120" s="300"/>
      <c r="S120" s="300"/>
      <c r="T120" s="300"/>
      <c r="U120" s="300"/>
      <c r="V120" s="300"/>
      <c r="W120" s="300"/>
      <c r="X120" s="300"/>
      <c r="Y120" s="300"/>
    </row>
    <row r="121" spans="2:25" ht="15" hidden="1" customHeight="1" x14ac:dyDescent="0.25">
      <c r="B121" s="300"/>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row>
    <row r="122" spans="2:25" ht="15" hidden="1" customHeight="1" x14ac:dyDescent="0.25">
      <c r="B122" s="300"/>
      <c r="C122" s="300"/>
      <c r="D122" s="300"/>
      <c r="E122" s="300"/>
      <c r="F122" s="300"/>
      <c r="G122" s="300"/>
      <c r="H122" s="300"/>
      <c r="I122" s="300"/>
      <c r="J122" s="300"/>
      <c r="K122" s="300"/>
      <c r="L122" s="300"/>
      <c r="M122" s="300"/>
      <c r="N122" s="300"/>
      <c r="O122" s="300"/>
      <c r="P122" s="300"/>
      <c r="Q122" s="300"/>
      <c r="R122" s="300"/>
      <c r="S122" s="300"/>
      <c r="T122" s="300"/>
      <c r="U122" s="300"/>
      <c r="V122" s="300"/>
      <c r="W122" s="300"/>
      <c r="X122" s="300"/>
      <c r="Y122" s="300"/>
    </row>
    <row r="123" spans="2:25" ht="15" hidden="1" customHeight="1" x14ac:dyDescent="0.25">
      <c r="B123" s="300"/>
      <c r="C123" s="300"/>
      <c r="D123" s="300"/>
      <c r="E123" s="300"/>
      <c r="F123" s="300"/>
      <c r="G123" s="300"/>
      <c r="H123" s="300"/>
      <c r="I123" s="300"/>
      <c r="J123" s="300"/>
      <c r="K123" s="300"/>
      <c r="L123" s="300"/>
      <c r="M123" s="300"/>
      <c r="N123" s="300"/>
      <c r="O123" s="300"/>
      <c r="P123" s="300"/>
      <c r="Q123" s="300"/>
      <c r="R123" s="300"/>
      <c r="S123" s="300"/>
      <c r="T123" s="300"/>
      <c r="U123" s="300"/>
      <c r="V123" s="300"/>
      <c r="W123" s="300"/>
      <c r="X123" s="300"/>
      <c r="Y123" s="300"/>
    </row>
    <row r="124" spans="2:25" ht="15" hidden="1" customHeight="1" x14ac:dyDescent="0.25">
      <c r="B124" s="300"/>
      <c r="C124" s="300"/>
      <c r="D124" s="300"/>
      <c r="E124" s="300"/>
      <c r="F124" s="300"/>
      <c r="G124" s="300"/>
      <c r="H124" s="300"/>
      <c r="I124" s="300"/>
      <c r="J124" s="300"/>
      <c r="K124" s="300"/>
      <c r="L124" s="300"/>
      <c r="M124" s="300"/>
      <c r="N124" s="300"/>
      <c r="O124" s="300"/>
      <c r="P124" s="300"/>
      <c r="Q124" s="300"/>
      <c r="R124" s="300"/>
      <c r="S124" s="300"/>
      <c r="T124" s="300"/>
      <c r="U124" s="300"/>
      <c r="V124" s="300"/>
      <c r="W124" s="300"/>
      <c r="X124" s="300"/>
      <c r="Y124" s="300"/>
    </row>
    <row r="125" spans="2:25" ht="15" hidden="1" customHeight="1" x14ac:dyDescent="0.25">
      <c r="B125" s="300"/>
      <c r="C125" s="300"/>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row>
    <row r="126" spans="2:25" ht="15" hidden="1" customHeight="1" x14ac:dyDescent="0.25">
      <c r="B126" s="300"/>
      <c r="C126" s="300"/>
      <c r="D126" s="300"/>
      <c r="E126" s="300"/>
      <c r="F126" s="300"/>
      <c r="G126" s="300"/>
      <c r="H126" s="300"/>
      <c r="I126" s="300"/>
      <c r="J126" s="300"/>
      <c r="K126" s="300"/>
      <c r="L126" s="300"/>
      <c r="M126" s="300"/>
      <c r="N126" s="300"/>
      <c r="O126" s="300"/>
      <c r="P126" s="300"/>
      <c r="Q126" s="300"/>
      <c r="R126" s="300"/>
      <c r="S126" s="300"/>
      <c r="T126" s="300"/>
      <c r="U126" s="300"/>
      <c r="V126" s="300"/>
      <c r="W126" s="300"/>
      <c r="X126" s="300"/>
      <c r="Y126" s="300"/>
    </row>
    <row r="127" spans="2:25" ht="15" hidden="1" customHeight="1" x14ac:dyDescent="0.25">
      <c r="B127" s="300"/>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row>
    <row r="128" spans="2:25" ht="15" hidden="1" customHeight="1" x14ac:dyDescent="0.25">
      <c r="B128" s="300"/>
      <c r="C128" s="300"/>
      <c r="D128" s="300"/>
      <c r="E128" s="300"/>
      <c r="F128" s="300"/>
      <c r="G128" s="300"/>
      <c r="H128" s="300"/>
      <c r="I128" s="300"/>
      <c r="J128" s="300"/>
      <c r="K128" s="300"/>
      <c r="L128" s="300"/>
      <c r="M128" s="300"/>
      <c r="N128" s="300"/>
      <c r="O128" s="300"/>
      <c r="P128" s="300"/>
      <c r="Q128" s="300"/>
      <c r="R128" s="300"/>
      <c r="S128" s="300"/>
      <c r="T128" s="300"/>
      <c r="U128" s="300"/>
      <c r="V128" s="300"/>
      <c r="W128" s="300"/>
      <c r="X128" s="300"/>
      <c r="Y128" s="300"/>
    </row>
    <row r="129" spans="2:25" ht="15" hidden="1" customHeight="1" x14ac:dyDescent="0.25">
      <c r="B129" s="300"/>
      <c r="C129" s="300"/>
      <c r="D129" s="300"/>
      <c r="E129" s="300"/>
      <c r="F129" s="300"/>
      <c r="G129" s="300"/>
      <c r="H129" s="300"/>
      <c r="I129" s="300"/>
      <c r="J129" s="300"/>
      <c r="K129" s="300"/>
      <c r="L129" s="300"/>
      <c r="M129" s="300"/>
      <c r="N129" s="300"/>
      <c r="O129" s="300"/>
      <c r="P129" s="300"/>
      <c r="Q129" s="300"/>
      <c r="R129" s="300"/>
      <c r="S129" s="300"/>
      <c r="T129" s="300"/>
      <c r="U129" s="300"/>
      <c r="V129" s="300"/>
      <c r="W129" s="300"/>
      <c r="X129" s="300"/>
      <c r="Y129" s="300"/>
    </row>
    <row r="130" spans="2:25" ht="15" hidden="1" customHeight="1" x14ac:dyDescent="0.25">
      <c r="B130" s="300"/>
      <c r="C130" s="300"/>
      <c r="D130" s="300"/>
      <c r="E130" s="300"/>
      <c r="F130" s="300"/>
      <c r="G130" s="300"/>
      <c r="H130" s="300"/>
      <c r="I130" s="300"/>
      <c r="J130" s="300"/>
      <c r="K130" s="300"/>
      <c r="L130" s="300"/>
      <c r="M130" s="300"/>
      <c r="N130" s="300"/>
      <c r="O130" s="300"/>
      <c r="P130" s="300"/>
      <c r="Q130" s="300"/>
      <c r="R130" s="300"/>
      <c r="S130" s="300"/>
      <c r="T130" s="300"/>
      <c r="U130" s="300"/>
      <c r="V130" s="300"/>
      <c r="W130" s="300"/>
      <c r="X130" s="300"/>
      <c r="Y130" s="300"/>
    </row>
    <row r="131" spans="2:25" ht="15" hidden="1" customHeight="1" x14ac:dyDescent="0.25">
      <c r="B131" s="300"/>
      <c r="C131" s="300"/>
      <c r="D131" s="300"/>
      <c r="E131" s="300"/>
      <c r="F131" s="300"/>
      <c r="G131" s="300"/>
      <c r="H131" s="300"/>
      <c r="I131" s="300"/>
      <c r="J131" s="300"/>
      <c r="K131" s="300"/>
      <c r="L131" s="300"/>
      <c r="M131" s="300"/>
      <c r="N131" s="300"/>
      <c r="O131" s="300"/>
      <c r="P131" s="300"/>
      <c r="Q131" s="300"/>
      <c r="R131" s="300"/>
      <c r="S131" s="300"/>
      <c r="T131" s="300"/>
      <c r="U131" s="300"/>
      <c r="V131" s="300"/>
      <c r="W131" s="300"/>
      <c r="X131" s="300"/>
      <c r="Y131" s="300"/>
    </row>
    <row r="132" spans="2:25" ht="15" hidden="1" customHeight="1" x14ac:dyDescent="0.25">
      <c r="B132" s="300"/>
      <c r="C132" s="300"/>
      <c r="D132" s="300"/>
      <c r="E132" s="300"/>
      <c r="F132" s="300"/>
      <c r="G132" s="300"/>
      <c r="H132" s="300"/>
      <c r="I132" s="300"/>
      <c r="J132" s="300"/>
      <c r="K132" s="300"/>
      <c r="L132" s="300"/>
      <c r="M132" s="300"/>
      <c r="N132" s="300"/>
      <c r="O132" s="300"/>
      <c r="P132" s="300"/>
      <c r="Q132" s="300"/>
      <c r="R132" s="300"/>
      <c r="S132" s="300"/>
      <c r="T132" s="300"/>
      <c r="U132" s="300"/>
      <c r="V132" s="300"/>
      <c r="W132" s="300"/>
      <c r="X132" s="300"/>
      <c r="Y132" s="300"/>
    </row>
    <row r="133" spans="2:25" ht="15" hidden="1" customHeight="1" x14ac:dyDescent="0.25">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c r="X133" s="300"/>
      <c r="Y133" s="300"/>
    </row>
    <row r="134" spans="2:25" ht="15" hidden="1" customHeight="1" x14ac:dyDescent="0.25">
      <c r="B134" s="300"/>
      <c r="C134" s="300"/>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row>
    <row r="135" spans="2:25" ht="15" hidden="1" customHeight="1" x14ac:dyDescent="0.25">
      <c r="B135" s="300"/>
      <c r="C135" s="300"/>
      <c r="D135" s="300"/>
      <c r="E135" s="300"/>
      <c r="F135" s="300"/>
      <c r="G135" s="300"/>
      <c r="H135" s="300"/>
      <c r="I135" s="300"/>
      <c r="J135" s="300"/>
      <c r="K135" s="300"/>
      <c r="L135" s="300"/>
      <c r="M135" s="300"/>
      <c r="N135" s="300"/>
      <c r="O135" s="300"/>
      <c r="P135" s="300"/>
      <c r="Q135" s="300"/>
      <c r="R135" s="300"/>
      <c r="S135" s="300"/>
      <c r="T135" s="300"/>
      <c r="U135" s="300"/>
      <c r="V135" s="300"/>
      <c r="W135" s="300"/>
      <c r="X135" s="300"/>
      <c r="Y135" s="300"/>
    </row>
    <row r="136" spans="2:25" ht="15" hidden="1" customHeight="1" x14ac:dyDescent="0.25">
      <c r="B136" s="300"/>
      <c r="C136" s="300"/>
      <c r="D136" s="300"/>
      <c r="E136" s="300"/>
      <c r="F136" s="300"/>
      <c r="G136" s="300"/>
      <c r="H136" s="300"/>
      <c r="I136" s="300"/>
      <c r="J136" s="300"/>
      <c r="K136" s="300"/>
      <c r="L136" s="300"/>
      <c r="M136" s="300"/>
      <c r="N136" s="300"/>
      <c r="O136" s="300"/>
      <c r="P136" s="300"/>
      <c r="Q136" s="300"/>
      <c r="R136" s="300"/>
      <c r="S136" s="300"/>
      <c r="T136" s="300"/>
      <c r="U136" s="300"/>
      <c r="V136" s="300"/>
      <c r="W136" s="300"/>
      <c r="X136" s="300"/>
      <c r="Y136" s="300"/>
    </row>
    <row r="137" spans="2:25" ht="15" hidden="1" customHeight="1" x14ac:dyDescent="0.25">
      <c r="B137" s="300"/>
      <c r="C137" s="300"/>
      <c r="D137" s="300"/>
      <c r="E137" s="300"/>
      <c r="F137" s="300"/>
      <c r="G137" s="300"/>
      <c r="H137" s="300"/>
      <c r="I137" s="300"/>
      <c r="J137" s="300"/>
      <c r="K137" s="300"/>
      <c r="L137" s="300"/>
      <c r="M137" s="300"/>
      <c r="N137" s="300"/>
      <c r="O137" s="300"/>
      <c r="P137" s="300"/>
      <c r="Q137" s="300"/>
      <c r="R137" s="300"/>
      <c r="S137" s="300"/>
      <c r="T137" s="300"/>
      <c r="U137" s="300"/>
      <c r="V137" s="300"/>
      <c r="W137" s="300"/>
      <c r="X137" s="300"/>
      <c r="Y137" s="300"/>
    </row>
    <row r="138" spans="2:25" ht="15" hidden="1" customHeight="1" x14ac:dyDescent="0.25">
      <c r="B138" s="300"/>
      <c r="C138" s="300"/>
      <c r="D138" s="300"/>
      <c r="E138" s="300"/>
      <c r="F138" s="300"/>
      <c r="G138" s="300"/>
      <c r="H138" s="300"/>
      <c r="I138" s="300"/>
      <c r="J138" s="300"/>
      <c r="K138" s="300"/>
      <c r="L138" s="300"/>
      <c r="M138" s="300"/>
      <c r="N138" s="300"/>
      <c r="O138" s="300"/>
      <c r="P138" s="300"/>
      <c r="Q138" s="300"/>
      <c r="R138" s="300"/>
      <c r="S138" s="300"/>
      <c r="T138" s="300"/>
      <c r="U138" s="300"/>
      <c r="V138" s="300"/>
      <c r="W138" s="300"/>
      <c r="X138" s="300"/>
      <c r="Y138" s="300"/>
    </row>
    <row r="139" spans="2:25" ht="15" hidden="1" customHeight="1" x14ac:dyDescent="0.25">
      <c r="B139" s="300"/>
      <c r="C139" s="300"/>
      <c r="D139" s="300"/>
      <c r="E139" s="300"/>
      <c r="F139" s="300"/>
      <c r="G139" s="300"/>
      <c r="H139" s="300"/>
      <c r="I139" s="300"/>
      <c r="J139" s="300"/>
      <c r="K139" s="300"/>
      <c r="L139" s="300"/>
      <c r="M139" s="300"/>
      <c r="N139" s="300"/>
      <c r="O139" s="300"/>
      <c r="P139" s="300"/>
      <c r="Q139" s="300"/>
      <c r="R139" s="300"/>
      <c r="S139" s="300"/>
      <c r="T139" s="300"/>
      <c r="U139" s="300"/>
      <c r="V139" s="300"/>
      <c r="W139" s="300"/>
      <c r="X139" s="300"/>
      <c r="Y139" s="300"/>
    </row>
    <row r="140" spans="2:25" ht="15" hidden="1" customHeight="1" x14ac:dyDescent="0.25">
      <c r="B140" s="300"/>
      <c r="C140" s="300"/>
      <c r="D140" s="300"/>
      <c r="E140" s="300"/>
      <c r="F140" s="300"/>
      <c r="G140" s="300"/>
      <c r="H140" s="300"/>
      <c r="I140" s="300"/>
      <c r="J140" s="300"/>
      <c r="K140" s="300"/>
      <c r="L140" s="300"/>
      <c r="M140" s="300"/>
      <c r="N140" s="300"/>
      <c r="O140" s="300"/>
      <c r="P140" s="300"/>
      <c r="Q140" s="300"/>
      <c r="R140" s="300"/>
      <c r="S140" s="300"/>
      <c r="T140" s="300"/>
      <c r="U140" s="300"/>
      <c r="V140" s="300"/>
      <c r="W140" s="300"/>
      <c r="X140" s="300"/>
      <c r="Y140" s="300"/>
    </row>
    <row r="141" spans="2:25" ht="15" hidden="1" customHeight="1" x14ac:dyDescent="0.25">
      <c r="B141" s="300"/>
      <c r="C141" s="300"/>
      <c r="D141" s="300"/>
      <c r="E141" s="300"/>
      <c r="F141" s="300"/>
      <c r="G141" s="300"/>
      <c r="H141" s="300"/>
      <c r="I141" s="300"/>
      <c r="J141" s="300"/>
      <c r="K141" s="300"/>
      <c r="L141" s="300"/>
      <c r="M141" s="300"/>
      <c r="N141" s="300"/>
      <c r="O141" s="300"/>
      <c r="P141" s="300"/>
      <c r="Q141" s="300"/>
      <c r="R141" s="300"/>
      <c r="S141" s="300"/>
      <c r="T141" s="300"/>
      <c r="U141" s="300"/>
      <c r="V141" s="300"/>
      <c r="W141" s="300"/>
      <c r="X141" s="300"/>
      <c r="Y141" s="300"/>
    </row>
    <row r="142" spans="2:25" ht="15" hidden="1" customHeight="1" x14ac:dyDescent="0.25">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c r="X142" s="300"/>
      <c r="Y142" s="300"/>
    </row>
    <row r="143" spans="2:25" ht="15" hidden="1" customHeight="1" x14ac:dyDescent="0.25">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c r="X143" s="300"/>
      <c r="Y143" s="300"/>
    </row>
    <row r="144" spans="2:25" ht="15" hidden="1" customHeight="1" x14ac:dyDescent="0.25">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c r="X144" s="300"/>
      <c r="Y144" s="300"/>
    </row>
    <row r="145" spans="2:25" ht="15" hidden="1" customHeight="1" x14ac:dyDescent="0.25">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c r="X145" s="300"/>
      <c r="Y145" s="300"/>
    </row>
    <row r="146" spans="2:25" ht="15" hidden="1" customHeight="1" x14ac:dyDescent="0.25">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c r="X146" s="300"/>
      <c r="Y146" s="300"/>
    </row>
    <row r="147" spans="2:25" ht="15" hidden="1" customHeight="1" x14ac:dyDescent="0.25">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c r="X147" s="300"/>
      <c r="Y147" s="300"/>
    </row>
    <row r="148" spans="2:25" ht="15" hidden="1" customHeight="1" x14ac:dyDescent="0.25">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c r="X148" s="300"/>
      <c r="Y148" s="300"/>
    </row>
  </sheetData>
  <sheetProtection selectLockedCells="1"/>
  <mergeCells count="147">
    <mergeCell ref="B146:Y146"/>
    <mergeCell ref="B147:Y147"/>
    <mergeCell ref="B148:Y148"/>
    <mergeCell ref="B31:Y31"/>
    <mergeCell ref="B32:Y32"/>
    <mergeCell ref="B34:Y34"/>
    <mergeCell ref="B35:Y35"/>
    <mergeCell ref="B36:Y36"/>
    <mergeCell ref="B140:Y140"/>
    <mergeCell ref="B141:Y141"/>
    <mergeCell ref="B142:Y142"/>
    <mergeCell ref="B143:Y143"/>
    <mergeCell ref="B144:Y144"/>
    <mergeCell ref="B145:Y145"/>
    <mergeCell ref="B134:Y134"/>
    <mergeCell ref="B135:Y135"/>
    <mergeCell ref="B136:Y136"/>
    <mergeCell ref="B137:Y137"/>
    <mergeCell ref="B138:Y138"/>
    <mergeCell ref="B139:Y139"/>
    <mergeCell ref="B128:Y128"/>
    <mergeCell ref="B129:Y129"/>
    <mergeCell ref="B130:Y130"/>
    <mergeCell ref="B131:Y131"/>
    <mergeCell ref="B132:Y132"/>
    <mergeCell ref="B133:Y133"/>
    <mergeCell ref="B122:Y122"/>
    <mergeCell ref="B123:Y123"/>
    <mergeCell ref="B124:Y124"/>
    <mergeCell ref="B125:Y125"/>
    <mergeCell ref="B126:Y126"/>
    <mergeCell ref="B127:Y127"/>
    <mergeCell ref="B116:Y116"/>
    <mergeCell ref="B117:Y117"/>
    <mergeCell ref="B118:Y118"/>
    <mergeCell ref="B119:Y119"/>
    <mergeCell ref="B120:Y120"/>
    <mergeCell ref="B121:Y121"/>
    <mergeCell ref="B110:Y110"/>
    <mergeCell ref="B111:Y111"/>
    <mergeCell ref="B112:Y112"/>
    <mergeCell ref="B113:Y113"/>
    <mergeCell ref="B114:Y114"/>
    <mergeCell ref="B115:Y115"/>
    <mergeCell ref="B104:Y104"/>
    <mergeCell ref="B105:Y105"/>
    <mergeCell ref="B106:Y106"/>
    <mergeCell ref="B107:Y107"/>
    <mergeCell ref="B108:Y108"/>
    <mergeCell ref="B109:Y109"/>
    <mergeCell ref="B98:Y98"/>
    <mergeCell ref="B99:Y99"/>
    <mergeCell ref="B100:Y100"/>
    <mergeCell ref="B101:Y101"/>
    <mergeCell ref="B102:Y102"/>
    <mergeCell ref="B103:Y103"/>
    <mergeCell ref="B92:Y92"/>
    <mergeCell ref="B93:Y93"/>
    <mergeCell ref="B94:Y94"/>
    <mergeCell ref="B95:Y95"/>
    <mergeCell ref="B96:Y96"/>
    <mergeCell ref="B97:Y97"/>
    <mergeCell ref="B89:Y89"/>
    <mergeCell ref="B90:Y90"/>
    <mergeCell ref="B91:Y91"/>
    <mergeCell ref="B80:Y80"/>
    <mergeCell ref="B81:Y81"/>
    <mergeCell ref="B82:Y82"/>
    <mergeCell ref="B83:Y83"/>
    <mergeCell ref="B84:Y84"/>
    <mergeCell ref="B85:Y85"/>
    <mergeCell ref="B76:Y76"/>
    <mergeCell ref="B77:Y77"/>
    <mergeCell ref="B78:Y78"/>
    <mergeCell ref="B79:Y79"/>
    <mergeCell ref="B72:Y72"/>
    <mergeCell ref="B73:Y73"/>
    <mergeCell ref="B86:Y86"/>
    <mergeCell ref="B87:Y87"/>
    <mergeCell ref="B88:Y88"/>
    <mergeCell ref="B71:Y71"/>
    <mergeCell ref="B65:Y65"/>
    <mergeCell ref="B66:Y66"/>
    <mergeCell ref="B67:Y67"/>
    <mergeCell ref="B68:Y68"/>
    <mergeCell ref="B69:Y69"/>
    <mergeCell ref="B70:Y70"/>
    <mergeCell ref="B74:Y74"/>
    <mergeCell ref="B75:Y75"/>
    <mergeCell ref="B59:Y59"/>
    <mergeCell ref="B60:Y60"/>
    <mergeCell ref="B61:Y61"/>
    <mergeCell ref="B62:Y62"/>
    <mergeCell ref="B63:Y63"/>
    <mergeCell ref="B64:Y64"/>
    <mergeCell ref="B53:Y53"/>
    <mergeCell ref="B54:Y54"/>
    <mergeCell ref="B55:Y55"/>
    <mergeCell ref="B56:Y56"/>
    <mergeCell ref="B57:Y57"/>
    <mergeCell ref="B58:Y58"/>
    <mergeCell ref="B47:Y47"/>
    <mergeCell ref="B48:Y48"/>
    <mergeCell ref="B49:Y49"/>
    <mergeCell ref="B50:Y50"/>
    <mergeCell ref="B51:Y51"/>
    <mergeCell ref="B52:Y52"/>
    <mergeCell ref="B42:Y42"/>
    <mergeCell ref="B43:Y43"/>
    <mergeCell ref="B44:Y44"/>
    <mergeCell ref="B45:Y45"/>
    <mergeCell ref="B46:Y46"/>
    <mergeCell ref="B30:Y30"/>
    <mergeCell ref="B37:Y37"/>
    <mergeCell ref="B38:Y38"/>
    <mergeCell ref="B39:Y39"/>
    <mergeCell ref="B41:Y41"/>
    <mergeCell ref="B33:Y33"/>
    <mergeCell ref="B40:Y40"/>
    <mergeCell ref="B22:Y22"/>
    <mergeCell ref="B23:Y23"/>
    <mergeCell ref="B24:Y24"/>
    <mergeCell ref="B25:Y25"/>
    <mergeCell ref="B28:Y28"/>
    <mergeCell ref="B29:Y29"/>
    <mergeCell ref="B26:Y26"/>
    <mergeCell ref="B27:Y27"/>
    <mergeCell ref="B13:Y13"/>
    <mergeCell ref="B14:Y14"/>
    <mergeCell ref="B15:Y15"/>
    <mergeCell ref="B16:Y16"/>
    <mergeCell ref="B18:Y18"/>
    <mergeCell ref="B20:Y20"/>
    <mergeCell ref="B19:Y19"/>
    <mergeCell ref="B17:Y17"/>
    <mergeCell ref="B21:Y21"/>
    <mergeCell ref="B7:Y7"/>
    <mergeCell ref="B8:Y8"/>
    <mergeCell ref="B9:Y9"/>
    <mergeCell ref="B11:Y11"/>
    <mergeCell ref="B12:Y12"/>
    <mergeCell ref="B2:Y2"/>
    <mergeCell ref="B3:Y3"/>
    <mergeCell ref="B4:Y4"/>
    <mergeCell ref="B5:Y5"/>
    <mergeCell ref="B6:Y6"/>
    <mergeCell ref="B10:Y10"/>
  </mergeCells>
  <printOptions horizontalCentered="1"/>
  <pageMargins left="0.39370078740157483" right="0.39370078740157483" top="0.78740157480314965" bottom="0.78740157480314965" header="0.39370078740157483" footer="0.39370078740157483"/>
  <pageSetup paperSize="9" orientation="portrait" horizontalDpi="4294967293" r:id="rId1"/>
  <headerFooter scaleWithDoc="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theme="9" tint="-0.499984740745262"/>
    <pageSetUpPr fitToPage="1"/>
  </sheetPr>
  <dimension ref="A1:Z51"/>
  <sheetViews>
    <sheetView showGridLines="0" showRuler="0" topLeftCell="A28" zoomScale="80" zoomScaleNormal="80" zoomScalePageLayoutView="60" workbookViewId="0">
      <selection activeCell="L34" sqref="L34:X34"/>
    </sheetView>
  </sheetViews>
  <sheetFormatPr defaultColWidth="0" defaultRowHeight="15" zeroHeight="1" x14ac:dyDescent="0.25"/>
  <cols>
    <col min="1" max="1" width="1.7109375" customWidth="1"/>
    <col min="2" max="10" width="3.7109375" customWidth="1"/>
    <col min="11" max="11" width="0.7109375" customWidth="1"/>
    <col min="12" max="25" width="3.7109375" customWidth="1"/>
    <col min="26" max="26" width="1.7109375" customWidth="1"/>
    <col min="27" max="16384" width="9.140625" hidden="1"/>
  </cols>
  <sheetData>
    <row r="1" spans="2:25" ht="9.9499999999999993" customHeight="1" thickBot="1" x14ac:dyDescent="0.3"/>
    <row r="2" spans="2:25" x14ac:dyDescent="0.25">
      <c r="B2" s="117"/>
      <c r="C2" s="118"/>
      <c r="D2" s="118"/>
      <c r="E2" s="118"/>
      <c r="F2" s="118"/>
      <c r="G2" s="118"/>
      <c r="H2" s="118"/>
      <c r="I2" s="118"/>
      <c r="J2" s="118"/>
      <c r="K2" s="118"/>
      <c r="L2" s="118"/>
      <c r="M2" s="118"/>
      <c r="N2" s="118"/>
      <c r="O2" s="118"/>
      <c r="P2" s="118"/>
      <c r="Q2" s="118"/>
      <c r="R2" s="118"/>
      <c r="S2" s="118"/>
      <c r="T2" s="118"/>
      <c r="U2" s="118"/>
      <c r="V2" s="118"/>
      <c r="W2" s="118"/>
      <c r="X2" s="118"/>
      <c r="Y2" s="119"/>
    </row>
    <row r="3" spans="2:25" ht="15" customHeight="1" x14ac:dyDescent="0.25">
      <c r="B3" s="120"/>
      <c r="C3" s="312" t="s">
        <v>0</v>
      </c>
      <c r="D3" s="312"/>
      <c r="E3" s="312"/>
      <c r="F3" s="312"/>
      <c r="G3" s="312"/>
      <c r="H3" s="312"/>
      <c r="I3" s="312"/>
      <c r="J3" s="312"/>
      <c r="K3" s="312"/>
      <c r="L3" s="312"/>
      <c r="M3" s="312"/>
      <c r="N3" s="312"/>
      <c r="O3" s="312"/>
      <c r="P3" s="312"/>
      <c r="Q3" s="312"/>
      <c r="R3" s="312"/>
      <c r="S3" s="312"/>
      <c r="T3" s="312"/>
      <c r="U3" s="312"/>
      <c r="V3" s="312"/>
      <c r="W3" s="312"/>
      <c r="X3" s="312"/>
      <c r="Y3" s="121"/>
    </row>
    <row r="4" spans="2:25" ht="15" customHeight="1" x14ac:dyDescent="0.25">
      <c r="B4" s="120"/>
      <c r="C4" s="312"/>
      <c r="D4" s="312"/>
      <c r="E4" s="312"/>
      <c r="F4" s="312"/>
      <c r="G4" s="312"/>
      <c r="H4" s="312"/>
      <c r="I4" s="312"/>
      <c r="J4" s="312"/>
      <c r="K4" s="312"/>
      <c r="L4" s="312"/>
      <c r="M4" s="312"/>
      <c r="N4" s="312"/>
      <c r="O4" s="312"/>
      <c r="P4" s="312"/>
      <c r="Q4" s="312"/>
      <c r="R4" s="312"/>
      <c r="S4" s="312"/>
      <c r="T4" s="312"/>
      <c r="U4" s="312"/>
      <c r="V4" s="312"/>
      <c r="W4" s="312"/>
      <c r="X4" s="312"/>
      <c r="Y4" s="121"/>
    </row>
    <row r="5" spans="2:25" ht="15" customHeight="1" x14ac:dyDescent="0.25">
      <c r="B5" s="120"/>
      <c r="C5" s="312"/>
      <c r="D5" s="312"/>
      <c r="E5" s="312"/>
      <c r="F5" s="312"/>
      <c r="G5" s="312"/>
      <c r="H5" s="312"/>
      <c r="I5" s="312"/>
      <c r="J5" s="312"/>
      <c r="K5" s="312"/>
      <c r="L5" s="312"/>
      <c r="M5" s="312"/>
      <c r="N5" s="312"/>
      <c r="O5" s="312"/>
      <c r="P5" s="312"/>
      <c r="Q5" s="312"/>
      <c r="R5" s="312"/>
      <c r="S5" s="312"/>
      <c r="T5" s="312"/>
      <c r="U5" s="312"/>
      <c r="V5" s="312"/>
      <c r="W5" s="312"/>
      <c r="X5" s="312"/>
      <c r="Y5" s="121"/>
    </row>
    <row r="6" spans="2:25" ht="15" customHeight="1" x14ac:dyDescent="0.25">
      <c r="B6" s="120"/>
      <c r="C6" s="312"/>
      <c r="D6" s="312"/>
      <c r="E6" s="312"/>
      <c r="F6" s="312"/>
      <c r="G6" s="312"/>
      <c r="H6" s="312"/>
      <c r="I6" s="312"/>
      <c r="J6" s="312"/>
      <c r="K6" s="312"/>
      <c r="L6" s="312"/>
      <c r="M6" s="312"/>
      <c r="N6" s="312"/>
      <c r="O6" s="312"/>
      <c r="P6" s="312"/>
      <c r="Q6" s="312"/>
      <c r="R6" s="312"/>
      <c r="S6" s="312"/>
      <c r="T6" s="312"/>
      <c r="U6" s="312"/>
      <c r="V6" s="312"/>
      <c r="W6" s="312"/>
      <c r="X6" s="312"/>
      <c r="Y6" s="121"/>
    </row>
    <row r="7" spans="2:25" ht="15" customHeight="1" x14ac:dyDescent="0.25">
      <c r="B7" s="120"/>
      <c r="C7" s="312"/>
      <c r="D7" s="312"/>
      <c r="E7" s="312"/>
      <c r="F7" s="312"/>
      <c r="G7" s="312"/>
      <c r="H7" s="312"/>
      <c r="I7" s="312"/>
      <c r="J7" s="312"/>
      <c r="K7" s="312"/>
      <c r="L7" s="312"/>
      <c r="M7" s="312"/>
      <c r="N7" s="312"/>
      <c r="O7" s="312"/>
      <c r="P7" s="312"/>
      <c r="Q7" s="312"/>
      <c r="R7" s="312"/>
      <c r="S7" s="312"/>
      <c r="T7" s="312"/>
      <c r="U7" s="312"/>
      <c r="V7" s="312"/>
      <c r="W7" s="312"/>
      <c r="X7" s="312"/>
      <c r="Y7" s="121"/>
    </row>
    <row r="8" spans="2:25" ht="15" customHeight="1" x14ac:dyDescent="0.25">
      <c r="B8" s="120"/>
      <c r="C8" s="312"/>
      <c r="D8" s="312"/>
      <c r="E8" s="312"/>
      <c r="F8" s="312"/>
      <c r="G8" s="312"/>
      <c r="H8" s="312"/>
      <c r="I8" s="312"/>
      <c r="J8" s="312"/>
      <c r="K8" s="312"/>
      <c r="L8" s="312"/>
      <c r="M8" s="312"/>
      <c r="N8" s="312"/>
      <c r="O8" s="312"/>
      <c r="P8" s="312"/>
      <c r="Q8" s="312"/>
      <c r="R8" s="312"/>
      <c r="S8" s="312"/>
      <c r="T8" s="312"/>
      <c r="U8" s="312"/>
      <c r="V8" s="312"/>
      <c r="W8" s="312"/>
      <c r="X8" s="312"/>
      <c r="Y8" s="121"/>
    </row>
    <row r="9" spans="2:25" ht="15" customHeight="1" x14ac:dyDescent="0.25">
      <c r="B9" s="120"/>
      <c r="C9" s="312"/>
      <c r="D9" s="312"/>
      <c r="E9" s="312"/>
      <c r="F9" s="312"/>
      <c r="G9" s="312"/>
      <c r="H9" s="312"/>
      <c r="I9" s="312"/>
      <c r="J9" s="312"/>
      <c r="K9" s="312"/>
      <c r="L9" s="312"/>
      <c r="M9" s="312"/>
      <c r="N9" s="312"/>
      <c r="O9" s="312"/>
      <c r="P9" s="312"/>
      <c r="Q9" s="312"/>
      <c r="R9" s="312"/>
      <c r="S9" s="312"/>
      <c r="T9" s="312"/>
      <c r="U9" s="312"/>
      <c r="V9" s="312"/>
      <c r="W9" s="312"/>
      <c r="X9" s="312"/>
      <c r="Y9" s="121"/>
    </row>
    <row r="10" spans="2:25" ht="15" customHeight="1" x14ac:dyDescent="0.25">
      <c r="B10" s="120"/>
      <c r="C10" s="313" t="s">
        <v>927</v>
      </c>
      <c r="D10" s="313"/>
      <c r="E10" s="313"/>
      <c r="F10" s="313"/>
      <c r="G10" s="313"/>
      <c r="H10" s="313"/>
      <c r="I10" s="313"/>
      <c r="J10" s="313"/>
      <c r="K10" s="313"/>
      <c r="L10" s="313"/>
      <c r="M10" s="313"/>
      <c r="N10" s="313"/>
      <c r="O10" s="313"/>
      <c r="P10" s="313"/>
      <c r="Q10" s="313"/>
      <c r="R10" s="313"/>
      <c r="S10" s="313"/>
      <c r="T10" s="313"/>
      <c r="U10" s="313"/>
      <c r="V10" s="313"/>
      <c r="W10" s="313"/>
      <c r="X10" s="313"/>
      <c r="Y10" s="121"/>
    </row>
    <row r="11" spans="2:25" ht="15" customHeight="1" x14ac:dyDescent="0.25">
      <c r="B11" s="120"/>
      <c r="C11" s="313"/>
      <c r="D11" s="313"/>
      <c r="E11" s="313"/>
      <c r="F11" s="313"/>
      <c r="G11" s="313"/>
      <c r="H11" s="313"/>
      <c r="I11" s="313"/>
      <c r="J11" s="313"/>
      <c r="K11" s="313"/>
      <c r="L11" s="313"/>
      <c r="M11" s="313"/>
      <c r="N11" s="313"/>
      <c r="O11" s="313"/>
      <c r="P11" s="313"/>
      <c r="Q11" s="313"/>
      <c r="R11" s="313"/>
      <c r="S11" s="313"/>
      <c r="T11" s="313"/>
      <c r="U11" s="313"/>
      <c r="V11" s="313"/>
      <c r="W11" s="313"/>
      <c r="X11" s="313"/>
      <c r="Y11" s="121"/>
    </row>
    <row r="12" spans="2:25" x14ac:dyDescent="0.25">
      <c r="B12" s="120"/>
      <c r="C12" s="313"/>
      <c r="D12" s="313"/>
      <c r="E12" s="313"/>
      <c r="F12" s="313"/>
      <c r="G12" s="313"/>
      <c r="H12" s="313"/>
      <c r="I12" s="313"/>
      <c r="J12" s="313"/>
      <c r="K12" s="313"/>
      <c r="L12" s="313"/>
      <c r="M12" s="313"/>
      <c r="N12" s="313"/>
      <c r="O12" s="313"/>
      <c r="P12" s="313"/>
      <c r="Q12" s="313"/>
      <c r="R12" s="313"/>
      <c r="S12" s="313"/>
      <c r="T12" s="313"/>
      <c r="U12" s="313"/>
      <c r="V12" s="313"/>
      <c r="W12" s="313"/>
      <c r="X12" s="313"/>
      <c r="Y12" s="121"/>
    </row>
    <row r="13" spans="2:25" ht="15" customHeight="1" x14ac:dyDescent="0.25">
      <c r="B13" s="120"/>
      <c r="C13" s="313"/>
      <c r="D13" s="313"/>
      <c r="E13" s="313"/>
      <c r="F13" s="313"/>
      <c r="G13" s="313"/>
      <c r="H13" s="313"/>
      <c r="I13" s="313"/>
      <c r="J13" s="313"/>
      <c r="K13" s="313"/>
      <c r="L13" s="313"/>
      <c r="M13" s="313"/>
      <c r="N13" s="313"/>
      <c r="O13" s="313"/>
      <c r="P13" s="313"/>
      <c r="Q13" s="313"/>
      <c r="R13" s="313"/>
      <c r="S13" s="313"/>
      <c r="T13" s="313"/>
      <c r="U13" s="313"/>
      <c r="V13" s="313"/>
      <c r="W13" s="313"/>
      <c r="X13" s="313"/>
      <c r="Y13" s="121"/>
    </row>
    <row r="14" spans="2:25" ht="15" customHeight="1" x14ac:dyDescent="0.25">
      <c r="B14" s="120"/>
      <c r="C14" s="313"/>
      <c r="D14" s="313"/>
      <c r="E14" s="313"/>
      <c r="F14" s="313"/>
      <c r="G14" s="313"/>
      <c r="H14" s="313"/>
      <c r="I14" s="313"/>
      <c r="J14" s="313"/>
      <c r="K14" s="313"/>
      <c r="L14" s="313"/>
      <c r="M14" s="313"/>
      <c r="N14" s="313"/>
      <c r="O14" s="313"/>
      <c r="P14" s="313"/>
      <c r="Q14" s="313"/>
      <c r="R14" s="313"/>
      <c r="S14" s="313"/>
      <c r="T14" s="313"/>
      <c r="U14" s="313"/>
      <c r="V14" s="313"/>
      <c r="W14" s="313"/>
      <c r="X14" s="313"/>
      <c r="Y14" s="121"/>
    </row>
    <row r="15" spans="2:25" ht="15" customHeight="1" x14ac:dyDescent="0.25">
      <c r="B15" s="120"/>
      <c r="C15" s="313"/>
      <c r="D15" s="313"/>
      <c r="E15" s="313"/>
      <c r="F15" s="313"/>
      <c r="G15" s="313"/>
      <c r="H15" s="313"/>
      <c r="I15" s="313"/>
      <c r="J15" s="313"/>
      <c r="K15" s="313"/>
      <c r="L15" s="313"/>
      <c r="M15" s="313"/>
      <c r="N15" s="313"/>
      <c r="O15" s="313"/>
      <c r="P15" s="313"/>
      <c r="Q15" s="313"/>
      <c r="R15" s="313"/>
      <c r="S15" s="313"/>
      <c r="T15" s="313"/>
      <c r="U15" s="313"/>
      <c r="V15" s="313"/>
      <c r="W15" s="313"/>
      <c r="X15" s="313"/>
      <c r="Y15" s="121"/>
    </row>
    <row r="16" spans="2:25" ht="15" customHeight="1" x14ac:dyDescent="0.25">
      <c r="B16" s="120"/>
      <c r="C16" s="313"/>
      <c r="D16" s="313"/>
      <c r="E16" s="313"/>
      <c r="F16" s="313"/>
      <c r="G16" s="313"/>
      <c r="H16" s="313"/>
      <c r="I16" s="313"/>
      <c r="J16" s="313"/>
      <c r="K16" s="313"/>
      <c r="L16" s="313"/>
      <c r="M16" s="313"/>
      <c r="N16" s="313"/>
      <c r="O16" s="313"/>
      <c r="P16" s="313"/>
      <c r="Q16" s="313"/>
      <c r="R16" s="313"/>
      <c r="S16" s="313"/>
      <c r="T16" s="313"/>
      <c r="U16" s="313"/>
      <c r="V16" s="313"/>
      <c r="W16" s="313"/>
      <c r="X16" s="313"/>
      <c r="Y16" s="121"/>
    </row>
    <row r="17" spans="2:25" ht="15" customHeight="1" x14ac:dyDescent="0.25">
      <c r="B17" s="120"/>
      <c r="C17" s="313"/>
      <c r="D17" s="313"/>
      <c r="E17" s="313"/>
      <c r="F17" s="313"/>
      <c r="G17" s="313"/>
      <c r="H17" s="313"/>
      <c r="I17" s="313"/>
      <c r="J17" s="313"/>
      <c r="K17" s="313"/>
      <c r="L17" s="313"/>
      <c r="M17" s="313"/>
      <c r="N17" s="313"/>
      <c r="O17" s="313"/>
      <c r="P17" s="313"/>
      <c r="Q17" s="313"/>
      <c r="R17" s="313"/>
      <c r="S17" s="313"/>
      <c r="T17" s="313"/>
      <c r="U17" s="313"/>
      <c r="V17" s="313"/>
      <c r="W17" s="313"/>
      <c r="X17" s="313"/>
      <c r="Y17" s="121"/>
    </row>
    <row r="18" spans="2:25" ht="15" customHeight="1" x14ac:dyDescent="0.25">
      <c r="B18" s="120"/>
      <c r="C18" s="313"/>
      <c r="D18" s="313"/>
      <c r="E18" s="313"/>
      <c r="F18" s="313"/>
      <c r="G18" s="313"/>
      <c r="H18" s="313"/>
      <c r="I18" s="313"/>
      <c r="J18" s="313"/>
      <c r="K18" s="313"/>
      <c r="L18" s="313"/>
      <c r="M18" s="313"/>
      <c r="N18" s="313"/>
      <c r="O18" s="313"/>
      <c r="P18" s="313"/>
      <c r="Q18" s="313"/>
      <c r="R18" s="313"/>
      <c r="S18" s="313"/>
      <c r="T18" s="313"/>
      <c r="U18" s="313"/>
      <c r="V18" s="313"/>
      <c r="W18" s="313"/>
      <c r="X18" s="313"/>
      <c r="Y18" s="121"/>
    </row>
    <row r="19" spans="2:25" ht="15" customHeight="1" x14ac:dyDescent="0.25">
      <c r="B19" s="120"/>
      <c r="C19" s="313"/>
      <c r="D19" s="313"/>
      <c r="E19" s="313"/>
      <c r="F19" s="313"/>
      <c r="G19" s="313"/>
      <c r="H19" s="313"/>
      <c r="I19" s="313"/>
      <c r="J19" s="313"/>
      <c r="K19" s="313"/>
      <c r="L19" s="313"/>
      <c r="M19" s="313"/>
      <c r="N19" s="313"/>
      <c r="O19" s="313"/>
      <c r="P19" s="313"/>
      <c r="Q19" s="313"/>
      <c r="R19" s="313"/>
      <c r="S19" s="313"/>
      <c r="T19" s="313"/>
      <c r="U19" s="313"/>
      <c r="V19" s="313"/>
      <c r="W19" s="313"/>
      <c r="X19" s="313"/>
      <c r="Y19" s="121"/>
    </row>
    <row r="20" spans="2:25" ht="15" customHeight="1" x14ac:dyDescent="0.25">
      <c r="B20" s="120"/>
      <c r="C20" s="313"/>
      <c r="D20" s="313"/>
      <c r="E20" s="313"/>
      <c r="F20" s="313"/>
      <c r="G20" s="313"/>
      <c r="H20" s="313"/>
      <c r="I20" s="313"/>
      <c r="J20" s="313"/>
      <c r="K20" s="313"/>
      <c r="L20" s="313"/>
      <c r="M20" s="313"/>
      <c r="N20" s="313"/>
      <c r="O20" s="313"/>
      <c r="P20" s="313"/>
      <c r="Q20" s="313"/>
      <c r="R20" s="313"/>
      <c r="S20" s="313"/>
      <c r="T20" s="313"/>
      <c r="U20" s="313"/>
      <c r="V20" s="313"/>
      <c r="W20" s="313"/>
      <c r="X20" s="313"/>
      <c r="Y20" s="121"/>
    </row>
    <row r="21" spans="2:25" ht="15" customHeight="1" x14ac:dyDescent="0.25">
      <c r="B21" s="120"/>
      <c r="C21" s="313"/>
      <c r="D21" s="313"/>
      <c r="E21" s="313"/>
      <c r="F21" s="313"/>
      <c r="G21" s="313"/>
      <c r="H21" s="313"/>
      <c r="I21" s="313"/>
      <c r="J21" s="313"/>
      <c r="K21" s="313"/>
      <c r="L21" s="313"/>
      <c r="M21" s="313"/>
      <c r="N21" s="313"/>
      <c r="O21" s="313"/>
      <c r="P21" s="313"/>
      <c r="Q21" s="313"/>
      <c r="R21" s="313"/>
      <c r="S21" s="313"/>
      <c r="T21" s="313"/>
      <c r="U21" s="313"/>
      <c r="V21" s="313"/>
      <c r="W21" s="313"/>
      <c r="X21" s="313"/>
      <c r="Y21" s="121"/>
    </row>
    <row r="22" spans="2:25" ht="15" customHeight="1" x14ac:dyDescent="0.25">
      <c r="B22" s="120"/>
      <c r="C22" s="313"/>
      <c r="D22" s="313"/>
      <c r="E22" s="313"/>
      <c r="F22" s="313"/>
      <c r="G22" s="313"/>
      <c r="H22" s="313"/>
      <c r="I22" s="313"/>
      <c r="J22" s="313"/>
      <c r="K22" s="313"/>
      <c r="L22" s="313"/>
      <c r="M22" s="313"/>
      <c r="N22" s="313"/>
      <c r="O22" s="313"/>
      <c r="P22" s="313"/>
      <c r="Q22" s="313"/>
      <c r="R22" s="313"/>
      <c r="S22" s="313"/>
      <c r="T22" s="313"/>
      <c r="U22" s="313"/>
      <c r="V22" s="313"/>
      <c r="W22" s="313"/>
      <c r="X22" s="313"/>
      <c r="Y22" s="121"/>
    </row>
    <row r="23" spans="2:25" ht="15" customHeight="1" x14ac:dyDescent="0.25">
      <c r="B23" s="120"/>
      <c r="C23" s="313"/>
      <c r="D23" s="313"/>
      <c r="E23" s="313"/>
      <c r="F23" s="313"/>
      <c r="G23" s="313"/>
      <c r="H23" s="313"/>
      <c r="I23" s="313"/>
      <c r="J23" s="313"/>
      <c r="K23" s="313"/>
      <c r="L23" s="313"/>
      <c r="M23" s="313"/>
      <c r="N23" s="313"/>
      <c r="O23" s="313"/>
      <c r="P23" s="313"/>
      <c r="Q23" s="313"/>
      <c r="R23" s="313"/>
      <c r="S23" s="313"/>
      <c r="T23" s="313"/>
      <c r="U23" s="313"/>
      <c r="V23" s="313"/>
      <c r="W23" s="313"/>
      <c r="X23" s="313"/>
      <c r="Y23" s="121"/>
    </row>
    <row r="24" spans="2:25" ht="15" customHeight="1" x14ac:dyDescent="0.25">
      <c r="B24" s="120"/>
      <c r="C24" s="313"/>
      <c r="D24" s="313"/>
      <c r="E24" s="313"/>
      <c r="F24" s="313"/>
      <c r="G24" s="313"/>
      <c r="H24" s="313"/>
      <c r="I24" s="313"/>
      <c r="J24" s="313"/>
      <c r="K24" s="313"/>
      <c r="L24" s="313"/>
      <c r="M24" s="313"/>
      <c r="N24" s="313"/>
      <c r="O24" s="313"/>
      <c r="P24" s="313"/>
      <c r="Q24" s="313"/>
      <c r="R24" s="313"/>
      <c r="S24" s="313"/>
      <c r="T24" s="313"/>
      <c r="U24" s="313"/>
      <c r="V24" s="313"/>
      <c r="W24" s="313"/>
      <c r="X24" s="313"/>
      <c r="Y24" s="121"/>
    </row>
    <row r="25" spans="2:25" ht="15" customHeight="1" x14ac:dyDescent="0.25">
      <c r="B25" s="120"/>
      <c r="C25" s="313"/>
      <c r="D25" s="313"/>
      <c r="E25" s="313"/>
      <c r="F25" s="313"/>
      <c r="G25" s="313"/>
      <c r="H25" s="313"/>
      <c r="I25" s="313"/>
      <c r="J25" s="313"/>
      <c r="K25" s="313"/>
      <c r="L25" s="313"/>
      <c r="M25" s="313"/>
      <c r="N25" s="313"/>
      <c r="O25" s="313"/>
      <c r="P25" s="313"/>
      <c r="Q25" s="313"/>
      <c r="R25" s="313"/>
      <c r="S25" s="313"/>
      <c r="T25" s="313"/>
      <c r="U25" s="313"/>
      <c r="V25" s="313"/>
      <c r="W25" s="313"/>
      <c r="X25" s="313"/>
      <c r="Y25" s="121"/>
    </row>
    <row r="26" spans="2:25" ht="15" customHeight="1" x14ac:dyDescent="0.25">
      <c r="B26" s="120"/>
      <c r="C26" s="313"/>
      <c r="D26" s="313"/>
      <c r="E26" s="313"/>
      <c r="F26" s="313"/>
      <c r="G26" s="313"/>
      <c r="H26" s="313"/>
      <c r="I26" s="313"/>
      <c r="J26" s="313"/>
      <c r="K26" s="313"/>
      <c r="L26" s="313"/>
      <c r="M26" s="313"/>
      <c r="N26" s="313"/>
      <c r="O26" s="313"/>
      <c r="P26" s="313"/>
      <c r="Q26" s="313"/>
      <c r="R26" s="313"/>
      <c r="S26" s="313"/>
      <c r="T26" s="313"/>
      <c r="U26" s="313"/>
      <c r="V26" s="313"/>
      <c r="W26" s="313"/>
      <c r="X26" s="313"/>
      <c r="Y26" s="121"/>
    </row>
    <row r="27" spans="2:25" ht="15" customHeight="1" x14ac:dyDescent="0.25">
      <c r="B27" s="120"/>
      <c r="C27" s="313"/>
      <c r="D27" s="313"/>
      <c r="E27" s="313"/>
      <c r="F27" s="313"/>
      <c r="G27" s="313"/>
      <c r="H27" s="313"/>
      <c r="I27" s="313"/>
      <c r="J27" s="313"/>
      <c r="K27" s="313"/>
      <c r="L27" s="313"/>
      <c r="M27" s="313"/>
      <c r="N27" s="313"/>
      <c r="O27" s="313"/>
      <c r="P27" s="313"/>
      <c r="Q27" s="313"/>
      <c r="R27" s="313"/>
      <c r="S27" s="313"/>
      <c r="T27" s="313"/>
      <c r="U27" s="313"/>
      <c r="V27" s="313"/>
      <c r="W27" s="313"/>
      <c r="X27" s="313"/>
      <c r="Y27" s="121"/>
    </row>
    <row r="28" spans="2:25" ht="15" customHeight="1" x14ac:dyDescent="0.25">
      <c r="B28" s="120"/>
      <c r="C28" s="313"/>
      <c r="D28" s="313"/>
      <c r="E28" s="313"/>
      <c r="F28" s="313"/>
      <c r="G28" s="313"/>
      <c r="H28" s="313"/>
      <c r="I28" s="313"/>
      <c r="J28" s="313"/>
      <c r="K28" s="313"/>
      <c r="L28" s="313"/>
      <c r="M28" s="313"/>
      <c r="N28" s="313"/>
      <c r="O28" s="313"/>
      <c r="P28" s="313"/>
      <c r="Q28" s="313"/>
      <c r="R28" s="313"/>
      <c r="S28" s="313"/>
      <c r="T28" s="313"/>
      <c r="U28" s="313"/>
      <c r="V28" s="313"/>
      <c r="W28" s="313"/>
      <c r="X28" s="313"/>
      <c r="Y28" s="121"/>
    </row>
    <row r="29" spans="2:25" ht="15" customHeight="1" x14ac:dyDescent="0.25">
      <c r="B29" s="120"/>
      <c r="C29" s="313"/>
      <c r="D29" s="313"/>
      <c r="E29" s="313"/>
      <c r="F29" s="313"/>
      <c r="G29" s="313"/>
      <c r="H29" s="313"/>
      <c r="I29" s="313"/>
      <c r="J29" s="313"/>
      <c r="K29" s="313"/>
      <c r="L29" s="313"/>
      <c r="M29" s="313"/>
      <c r="N29" s="313"/>
      <c r="O29" s="313"/>
      <c r="P29" s="313"/>
      <c r="Q29" s="313"/>
      <c r="R29" s="313"/>
      <c r="S29" s="313"/>
      <c r="T29" s="313"/>
      <c r="U29" s="313"/>
      <c r="V29" s="313"/>
      <c r="W29" s="313"/>
      <c r="X29" s="313"/>
      <c r="Y29" s="121"/>
    </row>
    <row r="30" spans="2:25" ht="15" customHeight="1" x14ac:dyDescent="0.25">
      <c r="B30" s="120"/>
      <c r="C30" s="313"/>
      <c r="D30" s="313"/>
      <c r="E30" s="313"/>
      <c r="F30" s="313"/>
      <c r="G30" s="313"/>
      <c r="H30" s="313"/>
      <c r="I30" s="313"/>
      <c r="J30" s="313"/>
      <c r="K30" s="313"/>
      <c r="L30" s="313"/>
      <c r="M30" s="313"/>
      <c r="N30" s="313"/>
      <c r="O30" s="313"/>
      <c r="P30" s="313"/>
      <c r="Q30" s="313"/>
      <c r="R30" s="313"/>
      <c r="S30" s="313"/>
      <c r="T30" s="313"/>
      <c r="U30" s="313"/>
      <c r="V30" s="313"/>
      <c r="W30" s="313"/>
      <c r="X30" s="313"/>
      <c r="Y30" s="121"/>
    </row>
    <row r="31" spans="2:25" ht="15" customHeight="1" x14ac:dyDescent="0.25">
      <c r="B31" s="120"/>
      <c r="C31" s="313"/>
      <c r="D31" s="313"/>
      <c r="E31" s="313"/>
      <c r="F31" s="313"/>
      <c r="G31" s="313"/>
      <c r="H31" s="313"/>
      <c r="I31" s="313"/>
      <c r="J31" s="313"/>
      <c r="K31" s="313"/>
      <c r="L31" s="313"/>
      <c r="M31" s="313"/>
      <c r="N31" s="313"/>
      <c r="O31" s="313"/>
      <c r="P31" s="313"/>
      <c r="Q31" s="313"/>
      <c r="R31" s="313"/>
      <c r="S31" s="313"/>
      <c r="T31" s="313"/>
      <c r="U31" s="313"/>
      <c r="V31" s="313"/>
      <c r="W31" s="313"/>
      <c r="X31" s="313"/>
      <c r="Y31" s="121"/>
    </row>
    <row r="32" spans="2:25" ht="15" customHeight="1" x14ac:dyDescent="0.25">
      <c r="B32" s="120"/>
      <c r="C32" s="313"/>
      <c r="D32" s="313"/>
      <c r="E32" s="313"/>
      <c r="F32" s="313"/>
      <c r="G32" s="313"/>
      <c r="H32" s="313"/>
      <c r="I32" s="313"/>
      <c r="J32" s="313"/>
      <c r="K32" s="313"/>
      <c r="L32" s="313"/>
      <c r="M32" s="313"/>
      <c r="N32" s="313"/>
      <c r="O32" s="313"/>
      <c r="P32" s="313"/>
      <c r="Q32" s="313"/>
      <c r="R32" s="313"/>
      <c r="S32" s="313"/>
      <c r="T32" s="313"/>
      <c r="U32" s="313"/>
      <c r="V32" s="313"/>
      <c r="W32" s="313"/>
      <c r="X32" s="313"/>
      <c r="Y32" s="121"/>
    </row>
    <row r="33" spans="2:25" ht="15" customHeight="1" x14ac:dyDescent="0.25">
      <c r="B33" s="120"/>
      <c r="C33" s="313"/>
      <c r="D33" s="313"/>
      <c r="E33" s="313"/>
      <c r="F33" s="313"/>
      <c r="G33" s="313"/>
      <c r="H33" s="313"/>
      <c r="I33" s="313"/>
      <c r="J33" s="313"/>
      <c r="K33" s="313"/>
      <c r="L33" s="313"/>
      <c r="M33" s="313"/>
      <c r="N33" s="313"/>
      <c r="O33" s="313"/>
      <c r="P33" s="313"/>
      <c r="Q33" s="313"/>
      <c r="R33" s="313"/>
      <c r="S33" s="313"/>
      <c r="T33" s="313"/>
      <c r="U33" s="313"/>
      <c r="V33" s="313"/>
      <c r="W33" s="313"/>
      <c r="X33" s="313"/>
      <c r="Y33" s="121"/>
    </row>
    <row r="34" spans="2:25" ht="15" customHeight="1" x14ac:dyDescent="0.25">
      <c r="B34" s="120"/>
      <c r="C34" s="311" t="s">
        <v>1107</v>
      </c>
      <c r="D34" s="311"/>
      <c r="E34" s="311"/>
      <c r="F34" s="311"/>
      <c r="G34" s="311"/>
      <c r="H34" s="311"/>
      <c r="I34" s="311"/>
      <c r="J34" s="311"/>
      <c r="K34" s="1"/>
      <c r="L34" s="308" t="s">
        <v>1105</v>
      </c>
      <c r="M34" s="308"/>
      <c r="N34" s="308"/>
      <c r="O34" s="308"/>
      <c r="P34" s="308"/>
      <c r="Q34" s="308"/>
      <c r="R34" s="308"/>
      <c r="S34" s="308"/>
      <c r="T34" s="308"/>
      <c r="U34" s="308"/>
      <c r="V34" s="308"/>
      <c r="W34" s="308"/>
      <c r="X34" s="308"/>
      <c r="Y34" s="121"/>
    </row>
    <row r="35" spans="2:25" ht="4.9000000000000004" customHeight="1" x14ac:dyDescent="0.25">
      <c r="B35" s="120"/>
      <c r="C35" s="130"/>
      <c r="D35" s="130"/>
      <c r="E35" s="130"/>
      <c r="F35" s="130"/>
      <c r="G35" s="130"/>
      <c r="H35" s="130"/>
      <c r="I35" s="130"/>
      <c r="J35" s="130"/>
      <c r="K35" s="1"/>
      <c r="L35" s="131"/>
      <c r="M35" s="131"/>
      <c r="N35" s="131"/>
      <c r="O35" s="131"/>
      <c r="P35" s="131"/>
      <c r="Q35" s="131"/>
      <c r="R35" s="131"/>
      <c r="S35" s="131"/>
      <c r="T35" s="131"/>
      <c r="U35" s="131"/>
      <c r="V35" s="131"/>
      <c r="W35" s="131"/>
      <c r="X35" s="131"/>
      <c r="Y35" s="121"/>
    </row>
    <row r="36" spans="2:25" ht="15.75" x14ac:dyDescent="0.25">
      <c r="B36" s="120"/>
      <c r="C36" s="311" t="s">
        <v>1108</v>
      </c>
      <c r="D36" s="311"/>
      <c r="E36" s="311"/>
      <c r="F36" s="311"/>
      <c r="G36" s="311"/>
      <c r="H36" s="311"/>
      <c r="I36" s="311"/>
      <c r="J36" s="311"/>
      <c r="K36" s="1"/>
      <c r="L36" s="316" t="s">
        <v>1113</v>
      </c>
      <c r="M36" s="316"/>
      <c r="N36" s="316"/>
      <c r="O36" s="316"/>
      <c r="P36" s="316"/>
      <c r="Q36" s="316"/>
      <c r="R36" s="316"/>
      <c r="S36" s="316"/>
      <c r="T36" s="316"/>
      <c r="U36" s="316"/>
      <c r="V36" s="316"/>
      <c r="W36" s="316"/>
      <c r="X36" s="316"/>
      <c r="Y36" s="121"/>
    </row>
    <row r="37" spans="2:25" ht="4.9000000000000004" customHeight="1" x14ac:dyDescent="0.25">
      <c r="B37" s="120"/>
      <c r="C37" s="130"/>
      <c r="D37" s="130"/>
      <c r="E37" s="130"/>
      <c r="F37" s="130"/>
      <c r="G37" s="130"/>
      <c r="H37" s="130"/>
      <c r="I37" s="130"/>
      <c r="J37" s="130"/>
      <c r="K37" s="1"/>
      <c r="L37" s="132"/>
      <c r="M37" s="132"/>
      <c r="N37" s="132"/>
      <c r="O37" s="132"/>
      <c r="P37" s="132"/>
      <c r="Q37" s="132"/>
      <c r="R37" s="132"/>
      <c r="S37" s="132"/>
      <c r="T37" s="132"/>
      <c r="U37" s="132"/>
      <c r="V37" s="132"/>
      <c r="W37" s="132"/>
      <c r="X37" s="132"/>
      <c r="Y37" s="121"/>
    </row>
    <row r="38" spans="2:25" ht="15" customHeight="1" x14ac:dyDescent="0.25">
      <c r="B38" s="120"/>
      <c r="C38" s="311" t="s">
        <v>1109</v>
      </c>
      <c r="D38" s="311"/>
      <c r="E38" s="311"/>
      <c r="F38" s="311"/>
      <c r="G38" s="311"/>
      <c r="H38" s="311"/>
      <c r="I38" s="311"/>
      <c r="J38" s="311"/>
      <c r="K38" s="1"/>
      <c r="L38" s="315" t="s">
        <v>1104</v>
      </c>
      <c r="M38" s="315"/>
      <c r="N38" s="315"/>
      <c r="O38" s="315"/>
      <c r="P38" s="315"/>
      <c r="Q38" s="315"/>
      <c r="R38" s="315"/>
      <c r="S38" s="315"/>
      <c r="T38" s="315"/>
      <c r="U38" s="315"/>
      <c r="V38" s="315"/>
      <c r="W38" s="315"/>
      <c r="X38" s="315"/>
      <c r="Y38" s="121"/>
    </row>
    <row r="39" spans="2:25" ht="4.9000000000000004" customHeight="1" x14ac:dyDescent="0.25">
      <c r="B39" s="122"/>
      <c r="C39" s="130"/>
      <c r="D39" s="130"/>
      <c r="E39" s="130"/>
      <c r="F39" s="130"/>
      <c r="G39" s="130"/>
      <c r="H39" s="130"/>
      <c r="I39" s="130"/>
      <c r="J39" s="130"/>
      <c r="K39" s="1"/>
      <c r="L39" s="133"/>
      <c r="M39" s="133"/>
      <c r="N39" s="133"/>
      <c r="O39" s="133"/>
      <c r="P39" s="133"/>
      <c r="Q39" s="133"/>
      <c r="R39" s="133"/>
      <c r="S39" s="133"/>
      <c r="T39" s="133"/>
      <c r="U39" s="133"/>
      <c r="V39" s="133"/>
      <c r="W39" s="133"/>
      <c r="X39" s="133"/>
      <c r="Y39" s="123"/>
    </row>
    <row r="40" spans="2:25" ht="15" customHeight="1" x14ac:dyDescent="0.25">
      <c r="B40" s="122"/>
      <c r="C40" s="311" t="s">
        <v>1110</v>
      </c>
      <c r="D40" s="311"/>
      <c r="E40" s="311"/>
      <c r="F40" s="311"/>
      <c r="G40" s="311"/>
      <c r="H40" s="311"/>
      <c r="I40" s="311"/>
      <c r="J40" s="311"/>
      <c r="K40" s="1"/>
      <c r="L40" s="314" t="s">
        <v>1106</v>
      </c>
      <c r="M40" s="314"/>
      <c r="N40" s="314"/>
      <c r="O40" s="314"/>
      <c r="P40" s="314"/>
      <c r="Q40" s="314"/>
      <c r="R40" s="314"/>
      <c r="S40" s="314"/>
      <c r="T40" s="314"/>
      <c r="U40" s="314"/>
      <c r="V40" s="314"/>
      <c r="W40" s="314"/>
      <c r="X40" s="314"/>
      <c r="Y40" s="123"/>
    </row>
    <row r="41" spans="2:25" ht="4.9000000000000004" customHeight="1" x14ac:dyDescent="0.25">
      <c r="B41" s="122"/>
      <c r="C41" s="130"/>
      <c r="D41" s="130"/>
      <c r="E41" s="130"/>
      <c r="F41" s="130"/>
      <c r="G41" s="130"/>
      <c r="H41" s="130"/>
      <c r="I41" s="130"/>
      <c r="J41" s="130"/>
      <c r="K41" s="1"/>
      <c r="L41" s="127"/>
      <c r="M41" s="127"/>
      <c r="N41" s="127"/>
      <c r="O41" s="127"/>
      <c r="P41" s="127"/>
      <c r="Q41" s="127"/>
      <c r="R41" s="127"/>
      <c r="S41" s="127"/>
      <c r="T41" s="127"/>
      <c r="U41" s="127"/>
      <c r="V41" s="127"/>
      <c r="W41" s="127"/>
      <c r="X41" s="127"/>
      <c r="Y41" s="123"/>
    </row>
    <row r="42" spans="2:25" ht="15" customHeight="1" x14ac:dyDescent="0.25">
      <c r="B42" s="122"/>
      <c r="C42" s="311" t="s">
        <v>1112</v>
      </c>
      <c r="D42" s="311"/>
      <c r="E42" s="311"/>
      <c r="F42" s="311"/>
      <c r="G42" s="311"/>
      <c r="H42" s="311"/>
      <c r="I42" s="311"/>
      <c r="J42" s="311"/>
      <c r="K42" s="1"/>
      <c r="L42" s="314" t="s">
        <v>926</v>
      </c>
      <c r="M42" s="314"/>
      <c r="N42" s="314"/>
      <c r="O42" s="314"/>
      <c r="P42" s="314"/>
      <c r="Q42" s="314"/>
      <c r="R42" s="314"/>
      <c r="S42" s="314"/>
      <c r="T42" s="314"/>
      <c r="U42" s="314"/>
      <c r="V42" s="314"/>
      <c r="W42" s="314"/>
      <c r="X42" s="314"/>
      <c r="Y42" s="123"/>
    </row>
    <row r="43" spans="2:25" ht="4.9000000000000004" customHeight="1" x14ac:dyDescent="0.25">
      <c r="B43" s="122"/>
      <c r="C43" s="130"/>
      <c r="D43" s="130"/>
      <c r="E43" s="130"/>
      <c r="F43" s="130"/>
      <c r="G43" s="130"/>
      <c r="H43" s="130"/>
      <c r="I43" s="130"/>
      <c r="J43" s="130"/>
      <c r="K43" s="1"/>
      <c r="L43" s="127"/>
      <c r="M43" s="127"/>
      <c r="N43" s="127"/>
      <c r="O43" s="127"/>
      <c r="P43" s="127"/>
      <c r="Q43" s="127"/>
      <c r="R43" s="127"/>
      <c r="S43" s="127"/>
      <c r="T43" s="127"/>
      <c r="U43" s="127"/>
      <c r="V43" s="127"/>
      <c r="W43" s="127"/>
      <c r="X43" s="127"/>
      <c r="Y43" s="123"/>
    </row>
    <row r="44" spans="2:25" ht="15" customHeight="1" x14ac:dyDescent="0.25">
      <c r="B44" s="122"/>
      <c r="C44" s="311" t="s">
        <v>1111</v>
      </c>
      <c r="D44" s="311"/>
      <c r="E44" s="311"/>
      <c r="F44" s="311"/>
      <c r="G44" s="311"/>
      <c r="H44" s="311"/>
      <c r="I44" s="311"/>
      <c r="J44" s="311"/>
      <c r="K44" s="1"/>
      <c r="L44" s="308" t="s">
        <v>1115</v>
      </c>
      <c r="M44" s="308"/>
      <c r="N44" s="308"/>
      <c r="O44" s="308"/>
      <c r="P44" s="308"/>
      <c r="Q44" s="308"/>
      <c r="R44" s="308"/>
      <c r="S44" s="308"/>
      <c r="T44" s="308"/>
      <c r="U44" s="308"/>
      <c r="V44" s="308"/>
      <c r="W44" s="308"/>
      <c r="X44" s="308"/>
      <c r="Y44" s="123"/>
    </row>
    <row r="45" spans="2:25" ht="4.9000000000000004" customHeight="1" x14ac:dyDescent="0.25">
      <c r="B45" s="122"/>
      <c r="C45" s="1"/>
      <c r="D45" s="1"/>
      <c r="E45" s="1"/>
      <c r="F45" s="1"/>
      <c r="G45" s="1"/>
      <c r="H45" s="1"/>
      <c r="I45" s="1"/>
      <c r="J45" s="1"/>
      <c r="K45" s="1"/>
      <c r="L45" s="134"/>
      <c r="M45" s="134"/>
      <c r="N45" s="134"/>
      <c r="O45" s="134"/>
      <c r="P45" s="134"/>
      <c r="Q45" s="134"/>
      <c r="R45" s="134"/>
      <c r="S45" s="134"/>
      <c r="T45" s="134"/>
      <c r="U45" s="134"/>
      <c r="V45" s="134"/>
      <c r="W45" s="134"/>
      <c r="X45" s="134"/>
      <c r="Y45" s="123"/>
    </row>
    <row r="46" spans="2:25" ht="15" customHeight="1" x14ac:dyDescent="0.25">
      <c r="B46" s="122"/>
      <c r="C46" s="309" t="s">
        <v>1119</v>
      </c>
      <c r="D46" s="309"/>
      <c r="E46" s="309"/>
      <c r="F46" s="309"/>
      <c r="G46" s="309"/>
      <c r="H46" s="309"/>
      <c r="I46" s="309"/>
      <c r="J46" s="309"/>
      <c r="L46" s="308" t="s">
        <v>1123</v>
      </c>
      <c r="M46" s="308"/>
      <c r="N46" s="308"/>
      <c r="O46" s="308"/>
      <c r="P46" s="308"/>
      <c r="Q46" s="308"/>
      <c r="R46" s="308"/>
      <c r="S46" s="308"/>
      <c r="T46" s="308"/>
      <c r="U46" s="308"/>
      <c r="V46" s="308"/>
      <c r="W46" s="308"/>
      <c r="X46" s="308"/>
      <c r="Y46" s="123"/>
    </row>
    <row r="47" spans="2:25" ht="4.9000000000000004" customHeight="1" x14ac:dyDescent="0.25">
      <c r="B47" s="122"/>
      <c r="Y47" s="123"/>
    </row>
    <row r="48" spans="2:25" ht="15" customHeight="1" x14ac:dyDescent="0.25">
      <c r="B48" s="122"/>
      <c r="C48" s="309" t="s">
        <v>1126</v>
      </c>
      <c r="D48" s="309"/>
      <c r="E48" s="309"/>
      <c r="F48" s="309"/>
      <c r="G48" s="309"/>
      <c r="H48" s="309"/>
      <c r="I48" s="309"/>
      <c r="J48" s="309"/>
      <c r="L48" s="310" t="s">
        <v>1131</v>
      </c>
      <c r="M48" s="310"/>
      <c r="N48" s="310"/>
      <c r="O48" s="310"/>
      <c r="P48" s="310"/>
      <c r="Q48" s="310"/>
      <c r="R48" s="310"/>
      <c r="S48" s="310"/>
      <c r="T48" s="310"/>
      <c r="U48" s="310"/>
      <c r="V48" s="310"/>
      <c r="W48" s="310"/>
      <c r="X48" s="310"/>
      <c r="Y48" s="123"/>
    </row>
    <row r="49" spans="2:25" ht="15" customHeight="1" x14ac:dyDescent="0.25">
      <c r="B49" s="122"/>
      <c r="C49" s="135"/>
      <c r="D49" s="135"/>
      <c r="E49" s="135"/>
      <c r="F49" s="135"/>
      <c r="G49" s="135"/>
      <c r="H49" s="135"/>
      <c r="I49" s="135"/>
      <c r="J49" s="135"/>
      <c r="L49" s="136"/>
      <c r="M49" s="136"/>
      <c r="N49" s="136"/>
      <c r="O49" s="136"/>
      <c r="P49" s="136"/>
      <c r="Q49" s="136"/>
      <c r="R49" s="136"/>
      <c r="S49" s="136"/>
      <c r="T49" s="136"/>
      <c r="U49" s="136"/>
      <c r="V49" s="136"/>
      <c r="W49" s="136"/>
      <c r="X49" s="136"/>
      <c r="Y49" s="123"/>
    </row>
    <row r="50" spans="2:25" ht="16.5" thickBot="1" x14ac:dyDescent="0.3">
      <c r="B50" s="124"/>
      <c r="C50" s="125"/>
      <c r="D50" s="125"/>
      <c r="E50" s="125"/>
      <c r="F50" s="125"/>
      <c r="G50" s="125"/>
      <c r="H50" s="125"/>
      <c r="I50" s="125"/>
      <c r="J50" s="125"/>
      <c r="K50" s="125"/>
      <c r="L50" s="125"/>
      <c r="M50" s="125"/>
      <c r="N50" s="125"/>
      <c r="O50" s="125"/>
      <c r="P50" s="125"/>
      <c r="Q50" s="125"/>
      <c r="R50" s="125"/>
      <c r="S50" s="125"/>
      <c r="T50" s="125"/>
      <c r="U50" s="125"/>
      <c r="V50" s="125"/>
      <c r="W50" s="125"/>
      <c r="X50" s="125"/>
      <c r="Y50" s="126"/>
    </row>
    <row r="51" spans="2:25" x14ac:dyDescent="0.25"/>
  </sheetData>
  <sheetProtection selectLockedCells="1"/>
  <mergeCells count="18">
    <mergeCell ref="C3:X9"/>
    <mergeCell ref="C10:X33"/>
    <mergeCell ref="L40:X40"/>
    <mergeCell ref="L38:X38"/>
    <mergeCell ref="L42:X42"/>
    <mergeCell ref="L36:X36"/>
    <mergeCell ref="L34:X34"/>
    <mergeCell ref="C34:J34"/>
    <mergeCell ref="C36:J36"/>
    <mergeCell ref="L46:X46"/>
    <mergeCell ref="C48:J48"/>
    <mergeCell ref="L48:X48"/>
    <mergeCell ref="C38:J38"/>
    <mergeCell ref="C40:J40"/>
    <mergeCell ref="C42:J42"/>
    <mergeCell ref="C44:J44"/>
    <mergeCell ref="C46:J46"/>
    <mergeCell ref="L44:X44"/>
  </mergeCells>
  <conditionalFormatting sqref="C10:X33">
    <cfRule type="cellIs" dxfId="21" priority="6" operator="equal">
      <formula>"INFORME O NOME DO PROJETO EM CAIXA ALTA"</formula>
    </cfRule>
  </conditionalFormatting>
  <conditionalFormatting sqref="L34 L35:X35">
    <cfRule type="cellIs" dxfId="20" priority="12" operator="equal">
      <formula>"Informe o nome do município ou consórcio"</formula>
    </cfRule>
  </conditionalFormatting>
  <conditionalFormatting sqref="L36 L37:X37">
    <cfRule type="cellIs" dxfId="19" priority="11" operator="equal">
      <formula>"Informe o número do contrato com BDMG composto de 6 números (xxx.xxx). Em caso de Consórcio, colocar ""N.A."""</formula>
    </cfRule>
  </conditionalFormatting>
  <conditionalFormatting sqref="L40 L41:X41">
    <cfRule type="cellIs" dxfId="18" priority="10" operator="equal">
      <formula>"Informe o valor total do projeto (R$)"</formula>
    </cfRule>
  </conditionalFormatting>
  <conditionalFormatting sqref="L42 L43:X43">
    <cfRule type="cellIs" dxfId="17" priority="13" operator="equal">
      <formula>"Informe o Tipo de Projeto"</formula>
    </cfRule>
  </conditionalFormatting>
  <conditionalFormatting sqref="L44 L45:X45">
    <cfRule type="cellIs" dxfId="16" priority="9" operator="equal">
      <formula>"Informe o Nome do Responsável Técnico do Projeto."</formula>
    </cfRule>
  </conditionalFormatting>
  <conditionalFormatting sqref="L46">
    <cfRule type="cellIs" dxfId="15" priority="5" operator="equal">
      <formula>"Informe o Nome do Responsável Técnico do Projeto."</formula>
    </cfRule>
  </conditionalFormatting>
  <conditionalFormatting sqref="L36:X36">
    <cfRule type="cellIs" dxfId="14" priority="8" operator="equal">
      <formula>"Informe o nº do contrato com o banco (xxx.xxx)"</formula>
    </cfRule>
  </conditionalFormatting>
  <conditionalFormatting sqref="L44:X44">
    <cfRule type="cellIs" dxfId="13" priority="7" operator="equal">
      <formula>"Informe o Nome do RT do Projeto."</formula>
    </cfRule>
  </conditionalFormatting>
  <conditionalFormatting sqref="L46:X46">
    <cfRule type="cellIs" dxfId="12" priority="3" operator="equal">
      <formula>"Informe o Nº CREA / CAU"</formula>
    </cfRule>
    <cfRule type="cellIs" dxfId="11" priority="4" operator="equal">
      <formula>"Informe o Nome do RT do Projeto."</formula>
    </cfRule>
  </conditionalFormatting>
  <conditionalFormatting sqref="L48:X48">
    <cfRule type="cellIs" dxfId="10" priority="1" operator="equal">
      <formula>"Informe a data (dd/mm/aaaa)"</formula>
    </cfRule>
  </conditionalFormatting>
  <conditionalFormatting sqref="L48:X49">
    <cfRule type="cellIs" dxfId="9" priority="2" operator="equal">
      <formula>"Informe a data"</formula>
    </cfRule>
  </conditionalFormatting>
  <printOptions horizontalCentered="1"/>
  <pageMargins left="0.39370078740157483" right="0.39370078740157483" top="0.78740157480314965" bottom="0.78740157480314965" header="0.39370078740157483" footer="0.31496062992125984"/>
  <pageSetup paperSize="9" orientation="portrait" verticalDpi="599" r:id="rId1"/>
  <headerFooter>
    <oddFooter>&amp;C&amp;"Arial,Normal"________________________________________
 Assinatura do Responsável Técnico Fiscal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3">
    <tabColor theme="9" tint="-0.249977111117893"/>
    <pageSetUpPr fitToPage="1"/>
  </sheetPr>
  <dimension ref="A1:N646"/>
  <sheetViews>
    <sheetView showGridLines="0" zoomScale="60" zoomScaleNormal="60" zoomScaleSheetLayoutView="80" zoomScalePageLayoutView="80" workbookViewId="0">
      <selection activeCell="J18" sqref="J18"/>
    </sheetView>
  </sheetViews>
  <sheetFormatPr defaultColWidth="0" defaultRowHeight="15" zeroHeight="1" x14ac:dyDescent="0.25"/>
  <cols>
    <col min="1" max="1" width="1.7109375" style="140" customWidth="1"/>
    <col min="2" max="2" width="6.7109375" style="137" customWidth="1"/>
    <col min="3" max="3" width="20.28515625" style="137" customWidth="1"/>
    <col min="4" max="4" width="70.7109375" style="137" customWidth="1"/>
    <col min="5" max="6" width="8.7109375" style="137" customWidth="1"/>
    <col min="7" max="11" width="15.7109375" style="137" customWidth="1"/>
    <col min="12" max="12" width="1.7109375" style="138" customWidth="1"/>
    <col min="13" max="13" width="0" style="137" hidden="1" customWidth="1"/>
    <col min="14" max="14" width="0" style="139" hidden="1" customWidth="1"/>
    <col min="15" max="16384" width="9.140625" style="140" hidden="1"/>
  </cols>
  <sheetData>
    <row r="1" spans="2:14" ht="9.9499999999999993" customHeight="1" x14ac:dyDescent="0.25"/>
    <row r="2" spans="2:14" s="144" customFormat="1" ht="45" customHeight="1" x14ac:dyDescent="0.25">
      <c r="B2" s="319" t="s">
        <v>936</v>
      </c>
      <c r="C2" s="320"/>
      <c r="D2" s="320"/>
      <c r="E2" s="320"/>
      <c r="F2" s="320"/>
      <c r="G2" s="320"/>
      <c r="H2" s="320"/>
      <c r="I2" s="320"/>
      <c r="J2" s="320"/>
      <c r="K2" s="321"/>
      <c r="L2" s="141"/>
      <c r="M2" s="142"/>
      <c r="N2" s="143"/>
    </row>
    <row r="3" spans="2:14" s="144" customFormat="1" ht="20.100000000000001" customHeight="1" x14ac:dyDescent="0.25">
      <c r="B3" s="322" t="s">
        <v>937</v>
      </c>
      <c r="C3" s="323"/>
      <c r="D3" s="323"/>
      <c r="E3" s="323"/>
      <c r="F3" s="323"/>
      <c r="G3" s="323"/>
      <c r="H3" s="323"/>
      <c r="I3" s="323"/>
      <c r="J3" s="323"/>
      <c r="K3" s="324"/>
      <c r="L3" s="141"/>
      <c r="M3" s="142"/>
      <c r="N3" s="143"/>
    </row>
    <row r="4" spans="2:14" s="144" customFormat="1" ht="15" customHeight="1" x14ac:dyDescent="0.25">
      <c r="B4" s="334" t="s">
        <v>1117</v>
      </c>
      <c r="C4" s="335"/>
      <c r="D4" s="145" t="str">
        <f>'Capa do Projeto'!L34</f>
        <v>Informe o nome do município ou consórcio</v>
      </c>
      <c r="E4" s="146"/>
      <c r="F4" s="146"/>
      <c r="G4" s="147"/>
      <c r="H4" s="325" t="s">
        <v>1129</v>
      </c>
      <c r="I4" s="328" t="s">
        <v>938</v>
      </c>
      <c r="J4" s="329"/>
      <c r="K4" s="183" t="s">
        <v>939</v>
      </c>
      <c r="L4" s="141"/>
      <c r="M4" s="142"/>
      <c r="N4" s="143"/>
    </row>
    <row r="5" spans="2:14" s="144" customFormat="1" ht="15" customHeight="1" x14ac:dyDescent="0.25">
      <c r="B5" s="317" t="s">
        <v>1116</v>
      </c>
      <c r="C5" s="318"/>
      <c r="D5" s="145" t="str">
        <f>'Capa do Projeto'!L42</f>
        <v>Informe o Tipo de Projeto</v>
      </c>
      <c r="E5" s="146"/>
      <c r="F5" s="146"/>
      <c r="G5" s="146"/>
      <c r="H5" s="326"/>
      <c r="I5" s="330" t="s">
        <v>1127</v>
      </c>
      <c r="J5" s="331"/>
      <c r="K5" s="184" t="s">
        <v>1128</v>
      </c>
      <c r="L5" s="141"/>
      <c r="M5" s="142"/>
      <c r="N5" s="143"/>
    </row>
    <row r="6" spans="2:14" s="144" customFormat="1" ht="15" customHeight="1" x14ac:dyDescent="0.25">
      <c r="B6" s="317" t="s">
        <v>1118</v>
      </c>
      <c r="C6" s="318"/>
      <c r="D6" s="145" t="str">
        <f>'Capa do Projeto'!L44</f>
        <v>Informe o Nome do RT do Projeto.</v>
      </c>
      <c r="E6" s="146"/>
      <c r="F6" s="146"/>
      <c r="G6" s="146"/>
      <c r="H6" s="326"/>
      <c r="I6" s="330" t="s">
        <v>1127</v>
      </c>
      <c r="J6" s="331"/>
      <c r="K6" s="184" t="s">
        <v>1128</v>
      </c>
      <c r="L6" s="141"/>
    </row>
    <row r="7" spans="2:14" s="144" customFormat="1" ht="15" customHeight="1" x14ac:dyDescent="0.25">
      <c r="B7" s="317" t="s">
        <v>1119</v>
      </c>
      <c r="C7" s="318"/>
      <c r="D7" s="145" t="str">
        <f>'Capa do Projeto'!L46</f>
        <v>Informe o Nº CREA / CAU</v>
      </c>
      <c r="E7" s="146"/>
      <c r="F7" s="146"/>
      <c r="G7" s="146"/>
      <c r="H7" s="326"/>
      <c r="I7" s="330" t="s">
        <v>1127</v>
      </c>
      <c r="J7" s="331"/>
      <c r="K7" s="184" t="s">
        <v>1128</v>
      </c>
      <c r="L7" s="141"/>
    </row>
    <row r="8" spans="2:14" s="144" customFormat="1" ht="15" customHeight="1" x14ac:dyDescent="0.25">
      <c r="B8" s="317" t="s">
        <v>1120</v>
      </c>
      <c r="C8" s="318"/>
      <c r="D8" s="298" t="s">
        <v>1124</v>
      </c>
      <c r="E8" s="146"/>
      <c r="F8" s="146"/>
      <c r="G8" s="146"/>
      <c r="H8" s="326"/>
      <c r="I8" s="330" t="s">
        <v>1127</v>
      </c>
      <c r="J8" s="331"/>
      <c r="K8" s="184" t="s">
        <v>1128</v>
      </c>
      <c r="L8" s="141"/>
    </row>
    <row r="9" spans="2:14" s="144" customFormat="1" ht="15" customHeight="1" x14ac:dyDescent="0.25">
      <c r="B9" s="317" t="s">
        <v>1121</v>
      </c>
      <c r="C9" s="318"/>
      <c r="D9" s="298" t="s">
        <v>1125</v>
      </c>
      <c r="E9" s="146"/>
      <c r="F9" s="146"/>
      <c r="G9" s="146"/>
      <c r="H9" s="326"/>
      <c r="I9" s="330" t="s">
        <v>1127</v>
      </c>
      <c r="J9" s="331"/>
      <c r="K9" s="184" t="s">
        <v>1128</v>
      </c>
      <c r="L9" s="141"/>
    </row>
    <row r="10" spans="2:14" s="144" customFormat="1" ht="15" customHeight="1" x14ac:dyDescent="0.25">
      <c r="B10" s="332" t="s">
        <v>1122</v>
      </c>
      <c r="C10" s="333"/>
      <c r="D10" s="197" t="str">
        <f>'Capa do Projeto'!L48</f>
        <v>Informe a data (dd/mm/aaaa)</v>
      </c>
      <c r="E10" s="146"/>
      <c r="F10" s="146"/>
      <c r="G10" s="148"/>
      <c r="H10" s="327"/>
      <c r="I10" s="330" t="s">
        <v>1127</v>
      </c>
      <c r="J10" s="331"/>
      <c r="K10" s="184" t="s">
        <v>1128</v>
      </c>
      <c r="L10" s="141"/>
    </row>
    <row r="11" spans="2:14" s="144" customFormat="1" ht="15" customHeight="1" x14ac:dyDescent="0.25">
      <c r="B11" s="343" t="s">
        <v>936</v>
      </c>
      <c r="C11" s="344"/>
      <c r="D11" s="344"/>
      <c r="E11" s="344"/>
      <c r="F11" s="344"/>
      <c r="G11" s="344"/>
      <c r="H11" s="344"/>
      <c r="I11" s="344"/>
      <c r="J11" s="344"/>
      <c r="K11" s="345"/>
      <c r="L11" s="141"/>
    </row>
    <row r="12" spans="2:14" s="144" customFormat="1" ht="15" customHeight="1" x14ac:dyDescent="0.25">
      <c r="B12" s="346" t="s">
        <v>940</v>
      </c>
      <c r="C12" s="348" t="s">
        <v>941</v>
      </c>
      <c r="D12" s="348" t="s">
        <v>942</v>
      </c>
      <c r="E12" s="348" t="s">
        <v>943</v>
      </c>
      <c r="F12" s="353" t="s">
        <v>1048</v>
      </c>
      <c r="G12" s="350" t="s">
        <v>944</v>
      </c>
      <c r="H12" s="336" t="s">
        <v>945</v>
      </c>
      <c r="I12" s="352"/>
      <c r="J12" s="336" t="s">
        <v>945</v>
      </c>
      <c r="K12" s="337"/>
      <c r="L12" s="141"/>
    </row>
    <row r="13" spans="2:14" s="144" customFormat="1" ht="15" customHeight="1" x14ac:dyDescent="0.25">
      <c r="B13" s="346"/>
      <c r="C13" s="348"/>
      <c r="D13" s="348"/>
      <c r="E13" s="348"/>
      <c r="F13" s="354"/>
      <c r="G13" s="350"/>
      <c r="H13" s="338" t="s">
        <v>946</v>
      </c>
      <c r="I13" s="339"/>
      <c r="J13" s="338" t="s">
        <v>947</v>
      </c>
      <c r="K13" s="340"/>
      <c r="L13" s="141"/>
    </row>
    <row r="14" spans="2:14" s="144" customFormat="1" ht="15" customHeight="1" thickBot="1" x14ac:dyDescent="0.3">
      <c r="B14" s="347"/>
      <c r="C14" s="349"/>
      <c r="D14" s="349"/>
      <c r="E14" s="349"/>
      <c r="F14" s="355"/>
      <c r="G14" s="351"/>
      <c r="H14" s="149" t="s">
        <v>948</v>
      </c>
      <c r="I14" s="150" t="s">
        <v>949</v>
      </c>
      <c r="J14" s="149" t="s">
        <v>948</v>
      </c>
      <c r="K14" s="185" t="s">
        <v>949</v>
      </c>
      <c r="L14" s="141"/>
    </row>
    <row r="15" spans="2:14" s="144" customFormat="1" ht="15" customHeight="1" x14ac:dyDescent="0.25">
      <c r="B15" s="186">
        <v>1</v>
      </c>
      <c r="C15" s="154"/>
      <c r="D15" s="155" t="s">
        <v>950</v>
      </c>
      <c r="E15" s="156"/>
      <c r="F15" s="156"/>
      <c r="G15" s="157"/>
      <c r="H15" s="158"/>
      <c r="I15" s="151">
        <f>SUBTOTAL(9,I16:I104)</f>
        <v>0</v>
      </c>
      <c r="J15" s="152"/>
      <c r="K15" s="187">
        <f>SUBTOTAL(9,K16:K104)</f>
        <v>0</v>
      </c>
      <c r="L15" s="141"/>
    </row>
    <row r="16" spans="2:14" s="144" customFormat="1" ht="15" customHeight="1" x14ac:dyDescent="0.25">
      <c r="B16" s="188" t="s">
        <v>951</v>
      </c>
      <c r="C16" s="159"/>
      <c r="D16" s="160" t="s">
        <v>952</v>
      </c>
      <c r="E16" s="161"/>
      <c r="F16" s="162"/>
      <c r="G16" s="174"/>
      <c r="H16" s="175"/>
      <c r="I16" s="180">
        <f>ROUND(H16*G16,2)</f>
        <v>0</v>
      </c>
      <c r="J16" s="181">
        <f>ROUND(H16*(1+IF(F16="BDI 1",$D$8,IF(F16="BDI 2",$D$9,0))),2)</f>
        <v>0</v>
      </c>
      <c r="K16" s="189">
        <f>ROUND(J16*G16,2)</f>
        <v>0</v>
      </c>
      <c r="L16" s="141"/>
    </row>
    <row r="17" spans="2:14" s="144" customFormat="1" ht="15" customHeight="1" x14ac:dyDescent="0.25">
      <c r="B17" s="188" t="s">
        <v>953</v>
      </c>
      <c r="C17" s="159"/>
      <c r="D17" s="160"/>
      <c r="E17" s="161"/>
      <c r="F17" s="162"/>
      <c r="G17" s="174"/>
      <c r="H17" s="175"/>
      <c r="I17" s="180">
        <f t="shared" ref="I17:I20" si="0">ROUND(H17*G17,2)</f>
        <v>0</v>
      </c>
      <c r="J17" s="181">
        <f t="shared" ref="J17:J80" si="1">ROUND(H17*(1+IF(F17="BDI 1",$D$8,IF(F17="BDI 2",$D$9,0))),2)</f>
        <v>0</v>
      </c>
      <c r="K17" s="189">
        <f>ROUND(J17*G17,2)</f>
        <v>0</v>
      </c>
      <c r="L17" s="141"/>
    </row>
    <row r="18" spans="2:14" s="144" customFormat="1" ht="15" customHeight="1" x14ac:dyDescent="0.25">
      <c r="B18" s="188" t="s">
        <v>954</v>
      </c>
      <c r="C18" s="159"/>
      <c r="D18" s="160"/>
      <c r="E18" s="161"/>
      <c r="F18" s="162"/>
      <c r="G18" s="174"/>
      <c r="H18" s="175"/>
      <c r="I18" s="180">
        <f t="shared" si="0"/>
        <v>0</v>
      </c>
      <c r="J18" s="181">
        <f t="shared" si="1"/>
        <v>0</v>
      </c>
      <c r="K18" s="189">
        <f>ROUND(J18*G18,2)</f>
        <v>0</v>
      </c>
      <c r="L18" s="141"/>
    </row>
    <row r="19" spans="2:14" s="144" customFormat="1" ht="15" customHeight="1" x14ac:dyDescent="0.25">
      <c r="B19" s="188" t="s">
        <v>955</v>
      </c>
      <c r="C19" s="159"/>
      <c r="D19" s="160"/>
      <c r="E19" s="161"/>
      <c r="F19" s="162"/>
      <c r="G19" s="174"/>
      <c r="H19" s="175"/>
      <c r="I19" s="180">
        <f t="shared" si="0"/>
        <v>0</v>
      </c>
      <c r="J19" s="181">
        <f t="shared" si="1"/>
        <v>0</v>
      </c>
      <c r="K19" s="189">
        <f>ROUND(J19*G19,2)</f>
        <v>0</v>
      </c>
      <c r="L19" s="141"/>
    </row>
    <row r="20" spans="2:14" s="144" customFormat="1" ht="15" customHeight="1" x14ac:dyDescent="0.25">
      <c r="B20" s="188" t="s">
        <v>956</v>
      </c>
      <c r="C20" s="159"/>
      <c r="D20" s="160"/>
      <c r="E20" s="161"/>
      <c r="F20" s="162"/>
      <c r="G20" s="174"/>
      <c r="H20" s="175"/>
      <c r="I20" s="180">
        <f t="shared" si="0"/>
        <v>0</v>
      </c>
      <c r="J20" s="181">
        <f t="shared" si="1"/>
        <v>0</v>
      </c>
      <c r="K20" s="189">
        <f>ROUND(J20*G20,2)</f>
        <v>0</v>
      </c>
      <c r="L20" s="141"/>
    </row>
    <row r="21" spans="2:14" s="144" customFormat="1" ht="15" hidden="1" customHeight="1" x14ac:dyDescent="0.25">
      <c r="B21" s="188" t="s">
        <v>1132</v>
      </c>
      <c r="C21" s="159"/>
      <c r="D21" s="160"/>
      <c r="E21" s="161"/>
      <c r="F21" s="162"/>
      <c r="G21" s="174"/>
      <c r="H21" s="175"/>
      <c r="I21" s="180">
        <f t="shared" ref="I21:I84" si="2">ROUND(H21*G21,2)</f>
        <v>0</v>
      </c>
      <c r="J21" s="181">
        <f t="shared" si="1"/>
        <v>0</v>
      </c>
      <c r="K21" s="189">
        <f t="shared" ref="K21:K84" si="3">ROUND(J21*G21,2)</f>
        <v>0</v>
      </c>
      <c r="L21" s="141"/>
      <c r="M21" s="142"/>
      <c r="N21" s="143"/>
    </row>
    <row r="22" spans="2:14" s="144" customFormat="1" ht="15" hidden="1" customHeight="1" x14ac:dyDescent="0.25">
      <c r="B22" s="188" t="s">
        <v>1133</v>
      </c>
      <c r="C22" s="159"/>
      <c r="D22" s="160"/>
      <c r="E22" s="161"/>
      <c r="F22" s="162"/>
      <c r="G22" s="174"/>
      <c r="H22" s="175"/>
      <c r="I22" s="180">
        <f t="shared" si="2"/>
        <v>0</v>
      </c>
      <c r="J22" s="181">
        <f t="shared" si="1"/>
        <v>0</v>
      </c>
      <c r="K22" s="189">
        <f t="shared" si="3"/>
        <v>0</v>
      </c>
      <c r="L22" s="141"/>
      <c r="M22" s="142"/>
      <c r="N22" s="143"/>
    </row>
    <row r="23" spans="2:14" s="144" customFormat="1" ht="15" hidden="1" customHeight="1" x14ac:dyDescent="0.25">
      <c r="B23" s="188" t="s">
        <v>1134</v>
      </c>
      <c r="C23" s="159"/>
      <c r="D23" s="160"/>
      <c r="E23" s="161"/>
      <c r="F23" s="162"/>
      <c r="G23" s="174"/>
      <c r="H23" s="175"/>
      <c r="I23" s="180">
        <f t="shared" si="2"/>
        <v>0</v>
      </c>
      <c r="J23" s="181">
        <f t="shared" si="1"/>
        <v>0</v>
      </c>
      <c r="K23" s="189">
        <f t="shared" si="3"/>
        <v>0</v>
      </c>
      <c r="L23" s="141"/>
      <c r="M23" s="142"/>
      <c r="N23" s="143"/>
    </row>
    <row r="24" spans="2:14" s="144" customFormat="1" ht="15" hidden="1" customHeight="1" x14ac:dyDescent="0.25">
      <c r="B24" s="188" t="s">
        <v>1135</v>
      </c>
      <c r="C24" s="159"/>
      <c r="D24" s="160"/>
      <c r="E24" s="161"/>
      <c r="F24" s="162"/>
      <c r="G24" s="174"/>
      <c r="H24" s="175"/>
      <c r="I24" s="180">
        <f t="shared" si="2"/>
        <v>0</v>
      </c>
      <c r="J24" s="181">
        <f t="shared" si="1"/>
        <v>0</v>
      </c>
      <c r="K24" s="189">
        <f t="shared" si="3"/>
        <v>0</v>
      </c>
      <c r="L24" s="141"/>
      <c r="M24" s="142"/>
      <c r="N24" s="143"/>
    </row>
    <row r="25" spans="2:14" s="144" customFormat="1" ht="15" hidden="1" customHeight="1" x14ac:dyDescent="0.25">
      <c r="B25" s="188" t="s">
        <v>1136</v>
      </c>
      <c r="C25" s="159"/>
      <c r="D25" s="160"/>
      <c r="E25" s="161"/>
      <c r="F25" s="162"/>
      <c r="G25" s="174"/>
      <c r="H25" s="175"/>
      <c r="I25" s="180">
        <f t="shared" si="2"/>
        <v>0</v>
      </c>
      <c r="J25" s="181">
        <f t="shared" si="1"/>
        <v>0</v>
      </c>
      <c r="K25" s="189">
        <f t="shared" si="3"/>
        <v>0</v>
      </c>
      <c r="L25" s="141"/>
      <c r="M25" s="142"/>
      <c r="N25" s="143"/>
    </row>
    <row r="26" spans="2:14" s="144" customFormat="1" ht="15" hidden="1" customHeight="1" x14ac:dyDescent="0.25">
      <c r="B26" s="188" t="s">
        <v>1137</v>
      </c>
      <c r="C26" s="159"/>
      <c r="D26" s="160"/>
      <c r="E26" s="161"/>
      <c r="F26" s="162"/>
      <c r="G26" s="174"/>
      <c r="H26" s="175"/>
      <c r="I26" s="180">
        <f t="shared" si="2"/>
        <v>0</v>
      </c>
      <c r="J26" s="181">
        <f t="shared" si="1"/>
        <v>0</v>
      </c>
      <c r="K26" s="189">
        <f t="shared" si="3"/>
        <v>0</v>
      </c>
      <c r="L26" s="141"/>
      <c r="M26" s="142"/>
      <c r="N26" s="143"/>
    </row>
    <row r="27" spans="2:14" s="144" customFormat="1" ht="15" hidden="1" customHeight="1" x14ac:dyDescent="0.25">
      <c r="B27" s="188" t="s">
        <v>1138</v>
      </c>
      <c r="C27" s="159"/>
      <c r="D27" s="160"/>
      <c r="E27" s="161"/>
      <c r="F27" s="162"/>
      <c r="G27" s="174"/>
      <c r="H27" s="175"/>
      <c r="I27" s="180">
        <f t="shared" si="2"/>
        <v>0</v>
      </c>
      <c r="J27" s="181">
        <f t="shared" si="1"/>
        <v>0</v>
      </c>
      <c r="K27" s="189">
        <f t="shared" si="3"/>
        <v>0</v>
      </c>
      <c r="L27" s="141"/>
      <c r="M27" s="142"/>
      <c r="N27" s="143"/>
    </row>
    <row r="28" spans="2:14" s="144" customFormat="1" ht="15" hidden="1" customHeight="1" x14ac:dyDescent="0.25">
      <c r="B28" s="188" t="s">
        <v>1139</v>
      </c>
      <c r="C28" s="159"/>
      <c r="D28" s="160"/>
      <c r="E28" s="161"/>
      <c r="F28" s="162"/>
      <c r="G28" s="174"/>
      <c r="H28" s="175"/>
      <c r="I28" s="180">
        <f t="shared" si="2"/>
        <v>0</v>
      </c>
      <c r="J28" s="181">
        <f t="shared" si="1"/>
        <v>0</v>
      </c>
      <c r="K28" s="189">
        <f t="shared" si="3"/>
        <v>0</v>
      </c>
      <c r="L28" s="141"/>
      <c r="M28" s="142"/>
      <c r="N28" s="143"/>
    </row>
    <row r="29" spans="2:14" s="144" customFormat="1" ht="15" hidden="1" customHeight="1" x14ac:dyDescent="0.25">
      <c r="B29" s="188" t="s">
        <v>1140</v>
      </c>
      <c r="C29" s="159"/>
      <c r="D29" s="160"/>
      <c r="E29" s="161"/>
      <c r="F29" s="162"/>
      <c r="G29" s="174"/>
      <c r="H29" s="175"/>
      <c r="I29" s="180">
        <f t="shared" si="2"/>
        <v>0</v>
      </c>
      <c r="J29" s="181">
        <f t="shared" si="1"/>
        <v>0</v>
      </c>
      <c r="K29" s="189">
        <f t="shared" si="3"/>
        <v>0</v>
      </c>
      <c r="L29" s="141"/>
      <c r="M29" s="142"/>
      <c r="N29" s="143"/>
    </row>
    <row r="30" spans="2:14" s="144" customFormat="1" ht="15" hidden="1" customHeight="1" x14ac:dyDescent="0.25">
      <c r="B30" s="188" t="s">
        <v>1141</v>
      </c>
      <c r="C30" s="159"/>
      <c r="D30" s="160"/>
      <c r="E30" s="161"/>
      <c r="F30" s="162"/>
      <c r="G30" s="174"/>
      <c r="H30" s="175"/>
      <c r="I30" s="180">
        <f t="shared" si="2"/>
        <v>0</v>
      </c>
      <c r="J30" s="181">
        <f t="shared" si="1"/>
        <v>0</v>
      </c>
      <c r="K30" s="189">
        <f t="shared" si="3"/>
        <v>0</v>
      </c>
      <c r="L30" s="141"/>
      <c r="M30" s="142"/>
      <c r="N30" s="143"/>
    </row>
    <row r="31" spans="2:14" s="144" customFormat="1" ht="15" hidden="1" customHeight="1" x14ac:dyDescent="0.25">
      <c r="B31" s="188" t="s">
        <v>1142</v>
      </c>
      <c r="C31" s="159"/>
      <c r="D31" s="160"/>
      <c r="E31" s="161"/>
      <c r="F31" s="162"/>
      <c r="G31" s="174"/>
      <c r="H31" s="175"/>
      <c r="I31" s="180">
        <f t="shared" si="2"/>
        <v>0</v>
      </c>
      <c r="J31" s="181">
        <f t="shared" si="1"/>
        <v>0</v>
      </c>
      <c r="K31" s="189">
        <f t="shared" si="3"/>
        <v>0</v>
      </c>
      <c r="L31" s="141"/>
      <c r="M31" s="142"/>
      <c r="N31" s="143"/>
    </row>
    <row r="32" spans="2:14" s="144" customFormat="1" ht="15" hidden="1" customHeight="1" x14ac:dyDescent="0.25">
      <c r="B32" s="188" t="s">
        <v>1143</v>
      </c>
      <c r="C32" s="159"/>
      <c r="D32" s="160"/>
      <c r="E32" s="161"/>
      <c r="F32" s="162"/>
      <c r="G32" s="174"/>
      <c r="H32" s="175"/>
      <c r="I32" s="180">
        <f t="shared" si="2"/>
        <v>0</v>
      </c>
      <c r="J32" s="181">
        <f t="shared" si="1"/>
        <v>0</v>
      </c>
      <c r="K32" s="189">
        <f t="shared" si="3"/>
        <v>0</v>
      </c>
      <c r="L32" s="141"/>
      <c r="M32" s="142"/>
      <c r="N32" s="143"/>
    </row>
    <row r="33" spans="2:14" s="144" customFormat="1" ht="15" hidden="1" customHeight="1" x14ac:dyDescent="0.25">
      <c r="B33" s="188" t="s">
        <v>1144</v>
      </c>
      <c r="C33" s="159"/>
      <c r="D33" s="160"/>
      <c r="E33" s="161"/>
      <c r="F33" s="162"/>
      <c r="G33" s="174"/>
      <c r="H33" s="175"/>
      <c r="I33" s="180">
        <f t="shared" si="2"/>
        <v>0</v>
      </c>
      <c r="J33" s="181">
        <f t="shared" si="1"/>
        <v>0</v>
      </c>
      <c r="K33" s="189">
        <f t="shared" si="3"/>
        <v>0</v>
      </c>
      <c r="L33" s="141"/>
      <c r="M33" s="142"/>
      <c r="N33" s="143"/>
    </row>
    <row r="34" spans="2:14" s="144" customFormat="1" ht="15" hidden="1" customHeight="1" x14ac:dyDescent="0.25">
      <c r="B34" s="188" t="s">
        <v>1145</v>
      </c>
      <c r="C34" s="159"/>
      <c r="D34" s="160"/>
      <c r="E34" s="161"/>
      <c r="F34" s="162"/>
      <c r="G34" s="174"/>
      <c r="H34" s="175"/>
      <c r="I34" s="180">
        <f t="shared" si="2"/>
        <v>0</v>
      </c>
      <c r="J34" s="181">
        <f t="shared" si="1"/>
        <v>0</v>
      </c>
      <c r="K34" s="189">
        <f t="shared" si="3"/>
        <v>0</v>
      </c>
      <c r="L34" s="141"/>
      <c r="M34" s="142"/>
      <c r="N34" s="143"/>
    </row>
    <row r="35" spans="2:14" s="144" customFormat="1" ht="15" hidden="1" customHeight="1" x14ac:dyDescent="0.25">
      <c r="B35" s="188" t="s">
        <v>1146</v>
      </c>
      <c r="C35" s="159"/>
      <c r="D35" s="160"/>
      <c r="E35" s="161"/>
      <c r="F35" s="162"/>
      <c r="G35" s="174"/>
      <c r="H35" s="175"/>
      <c r="I35" s="180">
        <f t="shared" si="2"/>
        <v>0</v>
      </c>
      <c r="J35" s="181">
        <f t="shared" si="1"/>
        <v>0</v>
      </c>
      <c r="K35" s="189">
        <f t="shared" si="3"/>
        <v>0</v>
      </c>
      <c r="L35" s="141"/>
      <c r="M35" s="142"/>
      <c r="N35" s="143"/>
    </row>
    <row r="36" spans="2:14" s="144" customFormat="1" ht="15" hidden="1" customHeight="1" x14ac:dyDescent="0.25">
      <c r="B36" s="188" t="s">
        <v>1147</v>
      </c>
      <c r="C36" s="159"/>
      <c r="D36" s="160"/>
      <c r="E36" s="161"/>
      <c r="F36" s="162"/>
      <c r="G36" s="174"/>
      <c r="H36" s="175"/>
      <c r="I36" s="180">
        <f t="shared" si="2"/>
        <v>0</v>
      </c>
      <c r="J36" s="181">
        <f t="shared" si="1"/>
        <v>0</v>
      </c>
      <c r="K36" s="189">
        <f t="shared" si="3"/>
        <v>0</v>
      </c>
      <c r="L36" s="141"/>
      <c r="M36" s="142"/>
      <c r="N36" s="143"/>
    </row>
    <row r="37" spans="2:14" s="144" customFormat="1" ht="15" hidden="1" customHeight="1" x14ac:dyDescent="0.25">
      <c r="B37" s="188" t="s">
        <v>1148</v>
      </c>
      <c r="C37" s="159"/>
      <c r="D37" s="160"/>
      <c r="E37" s="161"/>
      <c r="F37" s="162"/>
      <c r="G37" s="174"/>
      <c r="H37" s="175"/>
      <c r="I37" s="180">
        <f t="shared" si="2"/>
        <v>0</v>
      </c>
      <c r="J37" s="181">
        <f t="shared" si="1"/>
        <v>0</v>
      </c>
      <c r="K37" s="189">
        <f t="shared" si="3"/>
        <v>0</v>
      </c>
      <c r="L37" s="141"/>
      <c r="M37" s="142"/>
      <c r="N37" s="143"/>
    </row>
    <row r="38" spans="2:14" s="144" customFormat="1" ht="15" hidden="1" customHeight="1" x14ac:dyDescent="0.25">
      <c r="B38" s="188" t="s">
        <v>1149</v>
      </c>
      <c r="C38" s="159"/>
      <c r="D38" s="160"/>
      <c r="E38" s="161"/>
      <c r="F38" s="162"/>
      <c r="G38" s="174"/>
      <c r="H38" s="175"/>
      <c r="I38" s="180">
        <f t="shared" si="2"/>
        <v>0</v>
      </c>
      <c r="J38" s="181">
        <f t="shared" si="1"/>
        <v>0</v>
      </c>
      <c r="K38" s="189">
        <f t="shared" si="3"/>
        <v>0</v>
      </c>
      <c r="L38" s="141"/>
      <c r="M38" s="142"/>
      <c r="N38" s="143"/>
    </row>
    <row r="39" spans="2:14" s="144" customFormat="1" ht="15" hidden="1" customHeight="1" x14ac:dyDescent="0.25">
      <c r="B39" s="188" t="s">
        <v>1150</v>
      </c>
      <c r="C39" s="159"/>
      <c r="D39" s="160"/>
      <c r="E39" s="161"/>
      <c r="F39" s="162"/>
      <c r="G39" s="174"/>
      <c r="H39" s="175"/>
      <c r="I39" s="180">
        <f t="shared" si="2"/>
        <v>0</v>
      </c>
      <c r="J39" s="181">
        <f t="shared" si="1"/>
        <v>0</v>
      </c>
      <c r="K39" s="189">
        <f t="shared" si="3"/>
        <v>0</v>
      </c>
      <c r="L39" s="141"/>
      <c r="M39" s="142"/>
      <c r="N39" s="143"/>
    </row>
    <row r="40" spans="2:14" s="144" customFormat="1" ht="15" hidden="1" customHeight="1" x14ac:dyDescent="0.25">
      <c r="B40" s="188" t="s">
        <v>1151</v>
      </c>
      <c r="C40" s="159"/>
      <c r="D40" s="160"/>
      <c r="E40" s="161"/>
      <c r="F40" s="162"/>
      <c r="G40" s="174"/>
      <c r="H40" s="175"/>
      <c r="I40" s="180">
        <f t="shared" si="2"/>
        <v>0</v>
      </c>
      <c r="J40" s="181">
        <f t="shared" si="1"/>
        <v>0</v>
      </c>
      <c r="K40" s="189">
        <f t="shared" si="3"/>
        <v>0</v>
      </c>
      <c r="L40" s="141"/>
      <c r="M40" s="142"/>
      <c r="N40" s="143"/>
    </row>
    <row r="41" spans="2:14" s="144" customFormat="1" ht="15" hidden="1" customHeight="1" x14ac:dyDescent="0.25">
      <c r="B41" s="188" t="s">
        <v>1152</v>
      </c>
      <c r="C41" s="159"/>
      <c r="D41" s="160"/>
      <c r="E41" s="161"/>
      <c r="F41" s="162"/>
      <c r="G41" s="174"/>
      <c r="H41" s="175"/>
      <c r="I41" s="180">
        <f t="shared" si="2"/>
        <v>0</v>
      </c>
      <c r="J41" s="181">
        <f t="shared" si="1"/>
        <v>0</v>
      </c>
      <c r="K41" s="189">
        <f t="shared" si="3"/>
        <v>0</v>
      </c>
      <c r="L41" s="141"/>
      <c r="M41" s="142"/>
      <c r="N41" s="143"/>
    </row>
    <row r="42" spans="2:14" s="144" customFormat="1" ht="15" hidden="1" customHeight="1" x14ac:dyDescent="0.25">
      <c r="B42" s="188" t="s">
        <v>1153</v>
      </c>
      <c r="C42" s="159"/>
      <c r="D42" s="160"/>
      <c r="E42" s="161"/>
      <c r="F42" s="162"/>
      <c r="G42" s="174"/>
      <c r="H42" s="175"/>
      <c r="I42" s="180">
        <f t="shared" si="2"/>
        <v>0</v>
      </c>
      <c r="J42" s="181">
        <f t="shared" si="1"/>
        <v>0</v>
      </c>
      <c r="K42" s="189">
        <f t="shared" si="3"/>
        <v>0</v>
      </c>
      <c r="L42" s="141"/>
      <c r="M42" s="142"/>
      <c r="N42" s="143"/>
    </row>
    <row r="43" spans="2:14" s="144" customFormat="1" ht="15" hidden="1" customHeight="1" x14ac:dyDescent="0.25">
      <c r="B43" s="188" t="s">
        <v>1154</v>
      </c>
      <c r="C43" s="159"/>
      <c r="D43" s="160"/>
      <c r="E43" s="161"/>
      <c r="F43" s="162"/>
      <c r="G43" s="174"/>
      <c r="H43" s="175"/>
      <c r="I43" s="180">
        <f t="shared" si="2"/>
        <v>0</v>
      </c>
      <c r="J43" s="181">
        <f t="shared" si="1"/>
        <v>0</v>
      </c>
      <c r="K43" s="189">
        <f t="shared" si="3"/>
        <v>0</v>
      </c>
      <c r="L43" s="141"/>
      <c r="M43" s="142"/>
      <c r="N43" s="143"/>
    </row>
    <row r="44" spans="2:14" s="144" customFormat="1" ht="15" hidden="1" customHeight="1" x14ac:dyDescent="0.25">
      <c r="B44" s="188" t="s">
        <v>1155</v>
      </c>
      <c r="C44" s="159"/>
      <c r="D44" s="160"/>
      <c r="E44" s="161"/>
      <c r="F44" s="162"/>
      <c r="G44" s="174"/>
      <c r="H44" s="175"/>
      <c r="I44" s="180">
        <f t="shared" si="2"/>
        <v>0</v>
      </c>
      <c r="J44" s="181">
        <f t="shared" si="1"/>
        <v>0</v>
      </c>
      <c r="K44" s="189">
        <f t="shared" si="3"/>
        <v>0</v>
      </c>
      <c r="L44" s="141"/>
      <c r="M44" s="142"/>
      <c r="N44" s="143"/>
    </row>
    <row r="45" spans="2:14" s="144" customFormat="1" ht="15" hidden="1" customHeight="1" x14ac:dyDescent="0.25">
      <c r="B45" s="188" t="s">
        <v>1156</v>
      </c>
      <c r="C45" s="159"/>
      <c r="D45" s="160"/>
      <c r="E45" s="161"/>
      <c r="F45" s="162"/>
      <c r="G45" s="174"/>
      <c r="H45" s="175"/>
      <c r="I45" s="180">
        <f t="shared" si="2"/>
        <v>0</v>
      </c>
      <c r="J45" s="181">
        <f t="shared" si="1"/>
        <v>0</v>
      </c>
      <c r="K45" s="189">
        <f t="shared" si="3"/>
        <v>0</v>
      </c>
      <c r="L45" s="141"/>
      <c r="M45" s="142"/>
      <c r="N45" s="143"/>
    </row>
    <row r="46" spans="2:14" s="144" customFormat="1" ht="15" hidden="1" customHeight="1" x14ac:dyDescent="0.25">
      <c r="B46" s="188" t="s">
        <v>1157</v>
      </c>
      <c r="C46" s="159"/>
      <c r="D46" s="160"/>
      <c r="E46" s="161"/>
      <c r="F46" s="162"/>
      <c r="G46" s="174"/>
      <c r="H46" s="175"/>
      <c r="I46" s="180">
        <f t="shared" si="2"/>
        <v>0</v>
      </c>
      <c r="J46" s="181">
        <f t="shared" si="1"/>
        <v>0</v>
      </c>
      <c r="K46" s="189">
        <f t="shared" si="3"/>
        <v>0</v>
      </c>
      <c r="L46" s="141"/>
      <c r="M46" s="142"/>
      <c r="N46" s="143"/>
    </row>
    <row r="47" spans="2:14" s="144" customFormat="1" ht="15" hidden="1" customHeight="1" x14ac:dyDescent="0.25">
      <c r="B47" s="188" t="s">
        <v>1158</v>
      </c>
      <c r="C47" s="159"/>
      <c r="D47" s="160"/>
      <c r="E47" s="161"/>
      <c r="F47" s="162"/>
      <c r="G47" s="174"/>
      <c r="H47" s="175"/>
      <c r="I47" s="180">
        <f t="shared" si="2"/>
        <v>0</v>
      </c>
      <c r="J47" s="181">
        <f t="shared" si="1"/>
        <v>0</v>
      </c>
      <c r="K47" s="189">
        <f t="shared" si="3"/>
        <v>0</v>
      </c>
      <c r="L47" s="141"/>
      <c r="M47" s="142"/>
      <c r="N47" s="143"/>
    </row>
    <row r="48" spans="2:14" s="144" customFormat="1" ht="15" hidden="1" customHeight="1" x14ac:dyDescent="0.25">
      <c r="B48" s="188" t="s">
        <v>1159</v>
      </c>
      <c r="C48" s="159"/>
      <c r="D48" s="160"/>
      <c r="E48" s="161"/>
      <c r="F48" s="162"/>
      <c r="G48" s="174"/>
      <c r="H48" s="175"/>
      <c r="I48" s="180">
        <f t="shared" si="2"/>
        <v>0</v>
      </c>
      <c r="J48" s="181">
        <f t="shared" si="1"/>
        <v>0</v>
      </c>
      <c r="K48" s="189">
        <f t="shared" si="3"/>
        <v>0</v>
      </c>
      <c r="L48" s="141"/>
      <c r="M48" s="142"/>
      <c r="N48" s="143"/>
    </row>
    <row r="49" spans="2:14" s="144" customFormat="1" ht="15" hidden="1" customHeight="1" x14ac:dyDescent="0.25">
      <c r="B49" s="188" t="s">
        <v>1160</v>
      </c>
      <c r="C49" s="159"/>
      <c r="D49" s="160"/>
      <c r="E49" s="161"/>
      <c r="F49" s="162"/>
      <c r="G49" s="174"/>
      <c r="H49" s="175"/>
      <c r="I49" s="180">
        <f t="shared" si="2"/>
        <v>0</v>
      </c>
      <c r="J49" s="181">
        <f t="shared" si="1"/>
        <v>0</v>
      </c>
      <c r="K49" s="189">
        <f t="shared" si="3"/>
        <v>0</v>
      </c>
      <c r="L49" s="141"/>
      <c r="M49" s="142"/>
      <c r="N49" s="143"/>
    </row>
    <row r="50" spans="2:14" s="144" customFormat="1" ht="15" hidden="1" customHeight="1" x14ac:dyDescent="0.25">
      <c r="B50" s="188" t="s">
        <v>1161</v>
      </c>
      <c r="C50" s="159"/>
      <c r="D50" s="160"/>
      <c r="E50" s="161"/>
      <c r="F50" s="162"/>
      <c r="G50" s="174"/>
      <c r="H50" s="175"/>
      <c r="I50" s="180">
        <f t="shared" si="2"/>
        <v>0</v>
      </c>
      <c r="J50" s="181">
        <f t="shared" si="1"/>
        <v>0</v>
      </c>
      <c r="K50" s="189">
        <f t="shared" si="3"/>
        <v>0</v>
      </c>
      <c r="L50" s="141"/>
      <c r="M50" s="142"/>
      <c r="N50" s="143"/>
    </row>
    <row r="51" spans="2:14" s="144" customFormat="1" ht="15" hidden="1" customHeight="1" x14ac:dyDescent="0.25">
      <c r="B51" s="188" t="s">
        <v>1162</v>
      </c>
      <c r="C51" s="159"/>
      <c r="D51" s="160"/>
      <c r="E51" s="161"/>
      <c r="F51" s="162"/>
      <c r="G51" s="174"/>
      <c r="H51" s="175"/>
      <c r="I51" s="180">
        <f t="shared" si="2"/>
        <v>0</v>
      </c>
      <c r="J51" s="181">
        <f t="shared" si="1"/>
        <v>0</v>
      </c>
      <c r="K51" s="189">
        <f t="shared" si="3"/>
        <v>0</v>
      </c>
      <c r="L51" s="141"/>
      <c r="M51" s="142"/>
      <c r="N51" s="143"/>
    </row>
    <row r="52" spans="2:14" s="144" customFormat="1" ht="15" hidden="1" customHeight="1" x14ac:dyDescent="0.25">
      <c r="B52" s="188" t="s">
        <v>1163</v>
      </c>
      <c r="C52" s="159"/>
      <c r="D52" s="160"/>
      <c r="E52" s="161"/>
      <c r="F52" s="162"/>
      <c r="G52" s="174"/>
      <c r="H52" s="175"/>
      <c r="I52" s="180">
        <f t="shared" si="2"/>
        <v>0</v>
      </c>
      <c r="J52" s="181">
        <f t="shared" si="1"/>
        <v>0</v>
      </c>
      <c r="K52" s="189">
        <f t="shared" si="3"/>
        <v>0</v>
      </c>
      <c r="L52" s="141"/>
      <c r="M52" s="142"/>
      <c r="N52" s="143"/>
    </row>
    <row r="53" spans="2:14" s="144" customFormat="1" ht="15" hidden="1" customHeight="1" x14ac:dyDescent="0.25">
      <c r="B53" s="188" t="s">
        <v>1164</v>
      </c>
      <c r="C53" s="159"/>
      <c r="D53" s="160"/>
      <c r="E53" s="161"/>
      <c r="F53" s="162"/>
      <c r="G53" s="174"/>
      <c r="H53" s="175"/>
      <c r="I53" s="180">
        <f t="shared" si="2"/>
        <v>0</v>
      </c>
      <c r="J53" s="181">
        <f t="shared" si="1"/>
        <v>0</v>
      </c>
      <c r="K53" s="189">
        <f t="shared" si="3"/>
        <v>0</v>
      </c>
      <c r="L53" s="141"/>
      <c r="M53" s="142"/>
      <c r="N53" s="143"/>
    </row>
    <row r="54" spans="2:14" s="144" customFormat="1" ht="15" hidden="1" customHeight="1" x14ac:dyDescent="0.25">
      <c r="B54" s="188" t="s">
        <v>1165</v>
      </c>
      <c r="C54" s="159"/>
      <c r="D54" s="160"/>
      <c r="E54" s="161"/>
      <c r="F54" s="162"/>
      <c r="G54" s="174"/>
      <c r="H54" s="175"/>
      <c r="I54" s="180">
        <f t="shared" si="2"/>
        <v>0</v>
      </c>
      <c r="J54" s="181">
        <f t="shared" si="1"/>
        <v>0</v>
      </c>
      <c r="K54" s="189">
        <f t="shared" si="3"/>
        <v>0</v>
      </c>
      <c r="L54" s="141"/>
      <c r="M54" s="142"/>
      <c r="N54" s="143"/>
    </row>
    <row r="55" spans="2:14" s="144" customFormat="1" ht="15" hidden="1" customHeight="1" x14ac:dyDescent="0.25">
      <c r="B55" s="188" t="s">
        <v>1166</v>
      </c>
      <c r="C55" s="159"/>
      <c r="D55" s="160"/>
      <c r="E55" s="161"/>
      <c r="F55" s="162"/>
      <c r="G55" s="174"/>
      <c r="H55" s="175"/>
      <c r="I55" s="180">
        <f t="shared" si="2"/>
        <v>0</v>
      </c>
      <c r="J55" s="181">
        <f t="shared" si="1"/>
        <v>0</v>
      </c>
      <c r="K55" s="189">
        <f t="shared" si="3"/>
        <v>0</v>
      </c>
      <c r="L55" s="141"/>
      <c r="M55" s="142"/>
      <c r="N55" s="143"/>
    </row>
    <row r="56" spans="2:14" s="144" customFormat="1" ht="15" hidden="1" customHeight="1" x14ac:dyDescent="0.25">
      <c r="B56" s="188" t="s">
        <v>1167</v>
      </c>
      <c r="C56" s="159"/>
      <c r="D56" s="160"/>
      <c r="E56" s="161"/>
      <c r="F56" s="162"/>
      <c r="G56" s="174"/>
      <c r="H56" s="175"/>
      <c r="I56" s="180">
        <f t="shared" si="2"/>
        <v>0</v>
      </c>
      <c r="J56" s="181">
        <f t="shared" si="1"/>
        <v>0</v>
      </c>
      <c r="K56" s="189">
        <f t="shared" si="3"/>
        <v>0</v>
      </c>
      <c r="L56" s="141"/>
      <c r="M56" s="142"/>
      <c r="N56" s="143"/>
    </row>
    <row r="57" spans="2:14" s="144" customFormat="1" ht="15" hidden="1" customHeight="1" x14ac:dyDescent="0.25">
      <c r="B57" s="188" t="s">
        <v>1168</v>
      </c>
      <c r="C57" s="159"/>
      <c r="D57" s="160"/>
      <c r="E57" s="161"/>
      <c r="F57" s="162"/>
      <c r="G57" s="174"/>
      <c r="H57" s="175"/>
      <c r="I57" s="180">
        <f t="shared" si="2"/>
        <v>0</v>
      </c>
      <c r="J57" s="181">
        <f t="shared" si="1"/>
        <v>0</v>
      </c>
      <c r="K57" s="189">
        <f t="shared" si="3"/>
        <v>0</v>
      </c>
      <c r="L57" s="141"/>
      <c r="M57" s="142"/>
      <c r="N57" s="143"/>
    </row>
    <row r="58" spans="2:14" s="144" customFormat="1" ht="15" hidden="1" customHeight="1" x14ac:dyDescent="0.25">
      <c r="B58" s="188" t="s">
        <v>1169</v>
      </c>
      <c r="C58" s="159"/>
      <c r="D58" s="160"/>
      <c r="E58" s="161"/>
      <c r="F58" s="162"/>
      <c r="G58" s="174"/>
      <c r="H58" s="175"/>
      <c r="I58" s="180">
        <f t="shared" si="2"/>
        <v>0</v>
      </c>
      <c r="J58" s="181">
        <f t="shared" si="1"/>
        <v>0</v>
      </c>
      <c r="K58" s="189">
        <f t="shared" si="3"/>
        <v>0</v>
      </c>
      <c r="L58" s="141"/>
      <c r="M58" s="142"/>
      <c r="N58" s="143"/>
    </row>
    <row r="59" spans="2:14" s="144" customFormat="1" ht="15" hidden="1" customHeight="1" x14ac:dyDescent="0.25">
      <c r="B59" s="188" t="s">
        <v>1170</v>
      </c>
      <c r="C59" s="159"/>
      <c r="D59" s="160"/>
      <c r="E59" s="161"/>
      <c r="F59" s="162"/>
      <c r="G59" s="174"/>
      <c r="H59" s="175"/>
      <c r="I59" s="180">
        <f t="shared" si="2"/>
        <v>0</v>
      </c>
      <c r="J59" s="181">
        <f t="shared" si="1"/>
        <v>0</v>
      </c>
      <c r="K59" s="189">
        <f t="shared" si="3"/>
        <v>0</v>
      </c>
      <c r="L59" s="141"/>
      <c r="M59" s="142"/>
      <c r="N59" s="143"/>
    </row>
    <row r="60" spans="2:14" s="144" customFormat="1" ht="15" hidden="1" customHeight="1" x14ac:dyDescent="0.25">
      <c r="B60" s="188" t="s">
        <v>1171</v>
      </c>
      <c r="C60" s="159"/>
      <c r="D60" s="160"/>
      <c r="E60" s="161"/>
      <c r="F60" s="162"/>
      <c r="G60" s="174"/>
      <c r="H60" s="175"/>
      <c r="I60" s="180">
        <f t="shared" si="2"/>
        <v>0</v>
      </c>
      <c r="J60" s="181">
        <f t="shared" si="1"/>
        <v>0</v>
      </c>
      <c r="K60" s="189">
        <f t="shared" si="3"/>
        <v>0</v>
      </c>
      <c r="L60" s="141"/>
      <c r="M60" s="142"/>
      <c r="N60" s="143"/>
    </row>
    <row r="61" spans="2:14" s="144" customFormat="1" ht="15" hidden="1" customHeight="1" x14ac:dyDescent="0.25">
      <c r="B61" s="188" t="s">
        <v>1172</v>
      </c>
      <c r="C61" s="159"/>
      <c r="D61" s="160"/>
      <c r="E61" s="161"/>
      <c r="F61" s="162"/>
      <c r="G61" s="174"/>
      <c r="H61" s="175"/>
      <c r="I61" s="180">
        <f t="shared" si="2"/>
        <v>0</v>
      </c>
      <c r="J61" s="181">
        <f t="shared" si="1"/>
        <v>0</v>
      </c>
      <c r="K61" s="189">
        <f t="shared" si="3"/>
        <v>0</v>
      </c>
      <c r="L61" s="141"/>
      <c r="M61" s="142"/>
      <c r="N61" s="143"/>
    </row>
    <row r="62" spans="2:14" s="144" customFormat="1" ht="15" hidden="1" customHeight="1" x14ac:dyDescent="0.25">
      <c r="B62" s="188" t="s">
        <v>1173</v>
      </c>
      <c r="C62" s="159"/>
      <c r="D62" s="160"/>
      <c r="E62" s="161"/>
      <c r="F62" s="162"/>
      <c r="G62" s="174"/>
      <c r="H62" s="175"/>
      <c r="I62" s="180">
        <f t="shared" si="2"/>
        <v>0</v>
      </c>
      <c r="J62" s="181">
        <f t="shared" si="1"/>
        <v>0</v>
      </c>
      <c r="K62" s="189">
        <f t="shared" si="3"/>
        <v>0</v>
      </c>
      <c r="L62" s="141"/>
      <c r="M62" s="142"/>
      <c r="N62" s="143"/>
    </row>
    <row r="63" spans="2:14" s="144" customFormat="1" ht="15" hidden="1" customHeight="1" x14ac:dyDescent="0.25">
      <c r="B63" s="188" t="s">
        <v>1174</v>
      </c>
      <c r="C63" s="159"/>
      <c r="D63" s="160"/>
      <c r="E63" s="161"/>
      <c r="F63" s="162"/>
      <c r="G63" s="174"/>
      <c r="H63" s="175"/>
      <c r="I63" s="180">
        <f t="shared" si="2"/>
        <v>0</v>
      </c>
      <c r="J63" s="181">
        <f t="shared" si="1"/>
        <v>0</v>
      </c>
      <c r="K63" s="189">
        <f t="shared" si="3"/>
        <v>0</v>
      </c>
      <c r="L63" s="141"/>
      <c r="M63" s="142"/>
      <c r="N63" s="143"/>
    </row>
    <row r="64" spans="2:14" s="144" customFormat="1" ht="15" hidden="1" customHeight="1" x14ac:dyDescent="0.25">
      <c r="B64" s="188" t="s">
        <v>1175</v>
      </c>
      <c r="C64" s="159"/>
      <c r="D64" s="160"/>
      <c r="E64" s="161"/>
      <c r="F64" s="162"/>
      <c r="G64" s="174"/>
      <c r="H64" s="175"/>
      <c r="I64" s="180">
        <f t="shared" si="2"/>
        <v>0</v>
      </c>
      <c r="J64" s="181">
        <f t="shared" si="1"/>
        <v>0</v>
      </c>
      <c r="K64" s="189">
        <f t="shared" si="3"/>
        <v>0</v>
      </c>
      <c r="L64" s="141"/>
      <c r="M64" s="142"/>
      <c r="N64" s="143"/>
    </row>
    <row r="65" spans="2:14" s="144" customFormat="1" ht="15" hidden="1" customHeight="1" x14ac:dyDescent="0.25">
      <c r="B65" s="188" t="s">
        <v>1176</v>
      </c>
      <c r="C65" s="159"/>
      <c r="D65" s="160"/>
      <c r="E65" s="161"/>
      <c r="F65" s="162"/>
      <c r="G65" s="174"/>
      <c r="H65" s="175"/>
      <c r="I65" s="180">
        <f t="shared" si="2"/>
        <v>0</v>
      </c>
      <c r="J65" s="181">
        <f t="shared" si="1"/>
        <v>0</v>
      </c>
      <c r="K65" s="189">
        <f t="shared" si="3"/>
        <v>0</v>
      </c>
      <c r="L65" s="141"/>
      <c r="M65" s="142"/>
      <c r="N65" s="143"/>
    </row>
    <row r="66" spans="2:14" s="144" customFormat="1" ht="15" hidden="1" customHeight="1" x14ac:dyDescent="0.25">
      <c r="B66" s="188" t="s">
        <v>1177</v>
      </c>
      <c r="C66" s="159"/>
      <c r="D66" s="160"/>
      <c r="E66" s="161"/>
      <c r="F66" s="162"/>
      <c r="G66" s="174"/>
      <c r="H66" s="175"/>
      <c r="I66" s="180">
        <f t="shared" si="2"/>
        <v>0</v>
      </c>
      <c r="J66" s="181">
        <f t="shared" si="1"/>
        <v>0</v>
      </c>
      <c r="K66" s="189">
        <f t="shared" si="3"/>
        <v>0</v>
      </c>
      <c r="L66" s="141"/>
      <c r="M66" s="142"/>
      <c r="N66" s="143"/>
    </row>
    <row r="67" spans="2:14" s="144" customFormat="1" ht="15" hidden="1" customHeight="1" x14ac:dyDescent="0.25">
      <c r="B67" s="188" t="s">
        <v>1178</v>
      </c>
      <c r="C67" s="159"/>
      <c r="D67" s="160"/>
      <c r="E67" s="161"/>
      <c r="F67" s="162"/>
      <c r="G67" s="174"/>
      <c r="H67" s="175"/>
      <c r="I67" s="180">
        <f t="shared" si="2"/>
        <v>0</v>
      </c>
      <c r="J67" s="181">
        <f t="shared" si="1"/>
        <v>0</v>
      </c>
      <c r="K67" s="189">
        <f t="shared" si="3"/>
        <v>0</v>
      </c>
      <c r="L67" s="141"/>
      <c r="M67" s="142"/>
      <c r="N67" s="143"/>
    </row>
    <row r="68" spans="2:14" s="144" customFormat="1" ht="15" hidden="1" customHeight="1" x14ac:dyDescent="0.25">
      <c r="B68" s="188" t="s">
        <v>1179</v>
      </c>
      <c r="C68" s="159"/>
      <c r="D68" s="160"/>
      <c r="E68" s="161"/>
      <c r="F68" s="162"/>
      <c r="G68" s="174"/>
      <c r="H68" s="175"/>
      <c r="I68" s="180">
        <f t="shared" si="2"/>
        <v>0</v>
      </c>
      <c r="J68" s="181">
        <f t="shared" si="1"/>
        <v>0</v>
      </c>
      <c r="K68" s="189">
        <f t="shared" si="3"/>
        <v>0</v>
      </c>
      <c r="L68" s="141"/>
      <c r="M68" s="142"/>
      <c r="N68" s="143"/>
    </row>
    <row r="69" spans="2:14" s="144" customFormat="1" ht="15" hidden="1" customHeight="1" x14ac:dyDescent="0.25">
      <c r="B69" s="188" t="s">
        <v>1180</v>
      </c>
      <c r="C69" s="159"/>
      <c r="D69" s="160"/>
      <c r="E69" s="161"/>
      <c r="F69" s="162"/>
      <c r="G69" s="174"/>
      <c r="H69" s="175"/>
      <c r="I69" s="180">
        <f t="shared" si="2"/>
        <v>0</v>
      </c>
      <c r="J69" s="181">
        <f t="shared" si="1"/>
        <v>0</v>
      </c>
      <c r="K69" s="189">
        <f t="shared" si="3"/>
        <v>0</v>
      </c>
      <c r="L69" s="141"/>
      <c r="M69" s="142"/>
      <c r="N69" s="143"/>
    </row>
    <row r="70" spans="2:14" s="144" customFormat="1" ht="15" hidden="1" customHeight="1" x14ac:dyDescent="0.25">
      <c r="B70" s="188" t="s">
        <v>1181</v>
      </c>
      <c r="C70" s="159"/>
      <c r="D70" s="160"/>
      <c r="E70" s="161"/>
      <c r="F70" s="162"/>
      <c r="G70" s="174"/>
      <c r="H70" s="175"/>
      <c r="I70" s="180">
        <f t="shared" si="2"/>
        <v>0</v>
      </c>
      <c r="J70" s="181">
        <f t="shared" si="1"/>
        <v>0</v>
      </c>
      <c r="K70" s="189">
        <f t="shared" si="3"/>
        <v>0</v>
      </c>
      <c r="L70" s="141"/>
      <c r="M70" s="142"/>
      <c r="N70" s="143"/>
    </row>
    <row r="71" spans="2:14" s="144" customFormat="1" ht="15" hidden="1" customHeight="1" x14ac:dyDescent="0.25">
      <c r="B71" s="188" t="s">
        <v>1182</v>
      </c>
      <c r="C71" s="159"/>
      <c r="D71" s="160"/>
      <c r="E71" s="161"/>
      <c r="F71" s="162"/>
      <c r="G71" s="174"/>
      <c r="H71" s="175"/>
      <c r="I71" s="180">
        <f t="shared" si="2"/>
        <v>0</v>
      </c>
      <c r="J71" s="181">
        <f t="shared" si="1"/>
        <v>0</v>
      </c>
      <c r="K71" s="189">
        <f t="shared" si="3"/>
        <v>0</v>
      </c>
      <c r="L71" s="141"/>
      <c r="M71" s="142"/>
      <c r="N71" s="143"/>
    </row>
    <row r="72" spans="2:14" s="144" customFormat="1" ht="15" hidden="1" customHeight="1" x14ac:dyDescent="0.25">
      <c r="B72" s="188" t="s">
        <v>1183</v>
      </c>
      <c r="C72" s="159"/>
      <c r="D72" s="160"/>
      <c r="E72" s="161"/>
      <c r="F72" s="162"/>
      <c r="G72" s="174"/>
      <c r="H72" s="175"/>
      <c r="I72" s="180">
        <f t="shared" si="2"/>
        <v>0</v>
      </c>
      <c r="J72" s="181">
        <f t="shared" si="1"/>
        <v>0</v>
      </c>
      <c r="K72" s="189">
        <f t="shared" si="3"/>
        <v>0</v>
      </c>
      <c r="L72" s="141"/>
      <c r="M72" s="142"/>
      <c r="N72" s="143"/>
    </row>
    <row r="73" spans="2:14" s="144" customFormat="1" ht="15" hidden="1" customHeight="1" x14ac:dyDescent="0.25">
      <c r="B73" s="188" t="s">
        <v>1184</v>
      </c>
      <c r="C73" s="159"/>
      <c r="D73" s="160"/>
      <c r="E73" s="161"/>
      <c r="F73" s="162"/>
      <c r="G73" s="174"/>
      <c r="H73" s="175"/>
      <c r="I73" s="180">
        <f t="shared" si="2"/>
        <v>0</v>
      </c>
      <c r="J73" s="181">
        <f t="shared" si="1"/>
        <v>0</v>
      </c>
      <c r="K73" s="189">
        <f t="shared" si="3"/>
        <v>0</v>
      </c>
      <c r="L73" s="141"/>
      <c r="M73" s="142"/>
      <c r="N73" s="143"/>
    </row>
    <row r="74" spans="2:14" s="144" customFormat="1" ht="15" hidden="1" customHeight="1" x14ac:dyDescent="0.25">
      <c r="B74" s="188" t="s">
        <v>1185</v>
      </c>
      <c r="C74" s="159"/>
      <c r="D74" s="160"/>
      <c r="E74" s="161"/>
      <c r="F74" s="162"/>
      <c r="G74" s="174"/>
      <c r="H74" s="175"/>
      <c r="I74" s="180">
        <f t="shared" si="2"/>
        <v>0</v>
      </c>
      <c r="J74" s="181">
        <f t="shared" si="1"/>
        <v>0</v>
      </c>
      <c r="K74" s="189">
        <f t="shared" si="3"/>
        <v>0</v>
      </c>
      <c r="L74" s="141"/>
      <c r="M74" s="142"/>
      <c r="N74" s="143"/>
    </row>
    <row r="75" spans="2:14" s="144" customFormat="1" ht="15" hidden="1" customHeight="1" x14ac:dyDescent="0.25">
      <c r="B75" s="188" t="s">
        <v>1186</v>
      </c>
      <c r="C75" s="159"/>
      <c r="D75" s="160"/>
      <c r="E75" s="161"/>
      <c r="F75" s="162"/>
      <c r="G75" s="174"/>
      <c r="H75" s="175"/>
      <c r="I75" s="180">
        <f t="shared" si="2"/>
        <v>0</v>
      </c>
      <c r="J75" s="181">
        <f t="shared" si="1"/>
        <v>0</v>
      </c>
      <c r="K75" s="189">
        <f t="shared" si="3"/>
        <v>0</v>
      </c>
      <c r="L75" s="141"/>
      <c r="M75" s="142"/>
      <c r="N75" s="143"/>
    </row>
    <row r="76" spans="2:14" s="144" customFormat="1" ht="15" hidden="1" customHeight="1" x14ac:dyDescent="0.25">
      <c r="B76" s="188" t="s">
        <v>1187</v>
      </c>
      <c r="C76" s="159"/>
      <c r="D76" s="160"/>
      <c r="E76" s="161"/>
      <c r="F76" s="162"/>
      <c r="G76" s="174"/>
      <c r="H76" s="175"/>
      <c r="I76" s="180">
        <f t="shared" si="2"/>
        <v>0</v>
      </c>
      <c r="J76" s="181">
        <f t="shared" si="1"/>
        <v>0</v>
      </c>
      <c r="K76" s="189">
        <f t="shared" si="3"/>
        <v>0</v>
      </c>
      <c r="L76" s="141"/>
      <c r="M76" s="142"/>
      <c r="N76" s="143"/>
    </row>
    <row r="77" spans="2:14" s="144" customFormat="1" ht="15" hidden="1" customHeight="1" x14ac:dyDescent="0.25">
      <c r="B77" s="188" t="s">
        <v>1188</v>
      </c>
      <c r="C77" s="159"/>
      <c r="D77" s="160"/>
      <c r="E77" s="161"/>
      <c r="F77" s="162"/>
      <c r="G77" s="174"/>
      <c r="H77" s="175"/>
      <c r="I77" s="180">
        <f t="shared" si="2"/>
        <v>0</v>
      </c>
      <c r="J77" s="181">
        <f t="shared" si="1"/>
        <v>0</v>
      </c>
      <c r="K77" s="189">
        <f t="shared" si="3"/>
        <v>0</v>
      </c>
      <c r="L77" s="141"/>
      <c r="M77" s="142"/>
      <c r="N77" s="143"/>
    </row>
    <row r="78" spans="2:14" s="144" customFormat="1" ht="15" hidden="1" customHeight="1" x14ac:dyDescent="0.25">
      <c r="B78" s="188" t="s">
        <v>1189</v>
      </c>
      <c r="C78" s="159"/>
      <c r="D78" s="160"/>
      <c r="E78" s="161"/>
      <c r="F78" s="162"/>
      <c r="G78" s="174"/>
      <c r="H78" s="175"/>
      <c r="I78" s="180">
        <f t="shared" si="2"/>
        <v>0</v>
      </c>
      <c r="J78" s="181">
        <f t="shared" si="1"/>
        <v>0</v>
      </c>
      <c r="K78" s="189">
        <f t="shared" si="3"/>
        <v>0</v>
      </c>
      <c r="L78" s="141"/>
      <c r="M78" s="142"/>
      <c r="N78" s="143"/>
    </row>
    <row r="79" spans="2:14" s="144" customFormat="1" ht="15" hidden="1" customHeight="1" x14ac:dyDescent="0.25">
      <c r="B79" s="188" t="s">
        <v>1190</v>
      </c>
      <c r="C79" s="159"/>
      <c r="D79" s="160"/>
      <c r="E79" s="161"/>
      <c r="F79" s="162"/>
      <c r="G79" s="174"/>
      <c r="H79" s="175"/>
      <c r="I79" s="180">
        <f t="shared" si="2"/>
        <v>0</v>
      </c>
      <c r="J79" s="181">
        <f t="shared" si="1"/>
        <v>0</v>
      </c>
      <c r="K79" s="189">
        <f t="shared" si="3"/>
        <v>0</v>
      </c>
      <c r="L79" s="141"/>
      <c r="M79" s="142"/>
      <c r="N79" s="143"/>
    </row>
    <row r="80" spans="2:14" s="144" customFormat="1" ht="15" hidden="1" customHeight="1" x14ac:dyDescent="0.25">
      <c r="B80" s="188" t="s">
        <v>1191</v>
      </c>
      <c r="C80" s="159"/>
      <c r="D80" s="160"/>
      <c r="E80" s="161"/>
      <c r="F80" s="162"/>
      <c r="G80" s="174"/>
      <c r="H80" s="175"/>
      <c r="I80" s="180">
        <f t="shared" si="2"/>
        <v>0</v>
      </c>
      <c r="J80" s="181">
        <f t="shared" si="1"/>
        <v>0</v>
      </c>
      <c r="K80" s="189">
        <f t="shared" si="3"/>
        <v>0</v>
      </c>
      <c r="L80" s="141"/>
      <c r="M80" s="142"/>
      <c r="N80" s="143"/>
    </row>
    <row r="81" spans="2:14" s="144" customFormat="1" ht="15" hidden="1" customHeight="1" x14ac:dyDescent="0.25">
      <c r="B81" s="188" t="s">
        <v>1192</v>
      </c>
      <c r="C81" s="159"/>
      <c r="D81" s="160"/>
      <c r="E81" s="161"/>
      <c r="F81" s="162"/>
      <c r="G81" s="174"/>
      <c r="H81" s="175"/>
      <c r="I81" s="180">
        <f t="shared" si="2"/>
        <v>0</v>
      </c>
      <c r="J81" s="181">
        <f t="shared" ref="J81:J144" si="4">ROUND(H81*(1+IF(F81="BDI 1",$D$8,IF(F81="BDI 2",$D$9,0))),2)</f>
        <v>0</v>
      </c>
      <c r="K81" s="189">
        <f t="shared" si="3"/>
        <v>0</v>
      </c>
      <c r="L81" s="141"/>
      <c r="M81" s="142"/>
      <c r="N81" s="143"/>
    </row>
    <row r="82" spans="2:14" s="144" customFormat="1" ht="15" hidden="1" customHeight="1" x14ac:dyDescent="0.25">
      <c r="B82" s="188" t="s">
        <v>1193</v>
      </c>
      <c r="C82" s="159"/>
      <c r="D82" s="160"/>
      <c r="E82" s="161"/>
      <c r="F82" s="162"/>
      <c r="G82" s="174"/>
      <c r="H82" s="175"/>
      <c r="I82" s="180">
        <f t="shared" si="2"/>
        <v>0</v>
      </c>
      <c r="J82" s="181">
        <f t="shared" si="4"/>
        <v>0</v>
      </c>
      <c r="K82" s="189">
        <f t="shared" si="3"/>
        <v>0</v>
      </c>
      <c r="L82" s="141"/>
      <c r="M82" s="142"/>
      <c r="N82" s="143"/>
    </row>
    <row r="83" spans="2:14" s="144" customFormat="1" ht="15" hidden="1" customHeight="1" x14ac:dyDescent="0.25">
      <c r="B83" s="188" t="s">
        <v>1194</v>
      </c>
      <c r="C83" s="159"/>
      <c r="D83" s="160"/>
      <c r="E83" s="161"/>
      <c r="F83" s="162"/>
      <c r="G83" s="174"/>
      <c r="H83" s="175"/>
      <c r="I83" s="180">
        <f t="shared" si="2"/>
        <v>0</v>
      </c>
      <c r="J83" s="181">
        <f t="shared" si="4"/>
        <v>0</v>
      </c>
      <c r="K83" s="189">
        <f t="shared" si="3"/>
        <v>0</v>
      </c>
      <c r="L83" s="141"/>
      <c r="M83" s="142"/>
      <c r="N83" s="143"/>
    </row>
    <row r="84" spans="2:14" s="144" customFormat="1" ht="15" hidden="1" customHeight="1" x14ac:dyDescent="0.25">
      <c r="B84" s="188" t="s">
        <v>1195</v>
      </c>
      <c r="C84" s="159"/>
      <c r="D84" s="160"/>
      <c r="E84" s="161"/>
      <c r="F84" s="162"/>
      <c r="G84" s="174"/>
      <c r="H84" s="175"/>
      <c r="I84" s="180">
        <f t="shared" si="2"/>
        <v>0</v>
      </c>
      <c r="J84" s="181">
        <f t="shared" si="4"/>
        <v>0</v>
      </c>
      <c r="K84" s="189">
        <f t="shared" si="3"/>
        <v>0</v>
      </c>
      <c r="L84" s="141"/>
      <c r="M84" s="142"/>
      <c r="N84" s="143"/>
    </row>
    <row r="85" spans="2:14" s="144" customFormat="1" ht="15" hidden="1" customHeight="1" x14ac:dyDescent="0.25">
      <c r="B85" s="188" t="s">
        <v>1196</v>
      </c>
      <c r="C85" s="159"/>
      <c r="D85" s="160"/>
      <c r="E85" s="161"/>
      <c r="F85" s="162"/>
      <c r="G85" s="174"/>
      <c r="H85" s="175"/>
      <c r="I85" s="180">
        <f t="shared" ref="I85:I104" si="5">ROUND(H85*G85,2)</f>
        <v>0</v>
      </c>
      <c r="J85" s="181">
        <f t="shared" si="4"/>
        <v>0</v>
      </c>
      <c r="K85" s="189">
        <f t="shared" ref="K85:K104" si="6">ROUND(J85*G85,2)</f>
        <v>0</v>
      </c>
      <c r="L85" s="141"/>
      <c r="M85" s="142"/>
      <c r="N85" s="143"/>
    </row>
    <row r="86" spans="2:14" s="144" customFormat="1" ht="15" hidden="1" customHeight="1" x14ac:dyDescent="0.25">
      <c r="B86" s="188" t="s">
        <v>1197</v>
      </c>
      <c r="C86" s="159"/>
      <c r="D86" s="160"/>
      <c r="E86" s="161"/>
      <c r="F86" s="162"/>
      <c r="G86" s="174"/>
      <c r="H86" s="175"/>
      <c r="I86" s="180">
        <f t="shared" si="5"/>
        <v>0</v>
      </c>
      <c r="J86" s="181">
        <f t="shared" si="4"/>
        <v>0</v>
      </c>
      <c r="K86" s="189">
        <f t="shared" si="6"/>
        <v>0</v>
      </c>
      <c r="L86" s="141"/>
      <c r="M86" s="142"/>
      <c r="N86" s="143"/>
    </row>
    <row r="87" spans="2:14" s="144" customFormat="1" ht="15" hidden="1" customHeight="1" x14ac:dyDescent="0.25">
      <c r="B87" s="188" t="s">
        <v>1198</v>
      </c>
      <c r="C87" s="159"/>
      <c r="D87" s="160"/>
      <c r="E87" s="161"/>
      <c r="F87" s="162"/>
      <c r="G87" s="174"/>
      <c r="H87" s="175"/>
      <c r="I87" s="180">
        <f t="shared" si="5"/>
        <v>0</v>
      </c>
      <c r="J87" s="181">
        <f t="shared" si="4"/>
        <v>0</v>
      </c>
      <c r="K87" s="189">
        <f t="shared" si="6"/>
        <v>0</v>
      </c>
      <c r="L87" s="141"/>
      <c r="M87" s="142"/>
      <c r="N87" s="143"/>
    </row>
    <row r="88" spans="2:14" s="144" customFormat="1" ht="15" hidden="1" customHeight="1" x14ac:dyDescent="0.25">
      <c r="B88" s="188" t="s">
        <v>1199</v>
      </c>
      <c r="C88" s="159"/>
      <c r="D88" s="160"/>
      <c r="E88" s="161"/>
      <c r="F88" s="162"/>
      <c r="G88" s="174"/>
      <c r="H88" s="175"/>
      <c r="I88" s="180">
        <f t="shared" si="5"/>
        <v>0</v>
      </c>
      <c r="J88" s="181">
        <f t="shared" si="4"/>
        <v>0</v>
      </c>
      <c r="K88" s="189">
        <f t="shared" si="6"/>
        <v>0</v>
      </c>
      <c r="L88" s="141"/>
      <c r="M88" s="142"/>
      <c r="N88" s="143"/>
    </row>
    <row r="89" spans="2:14" s="144" customFormat="1" ht="15" hidden="1" customHeight="1" x14ac:dyDescent="0.25">
      <c r="B89" s="188" t="s">
        <v>1200</v>
      </c>
      <c r="C89" s="159"/>
      <c r="D89" s="160"/>
      <c r="E89" s="161"/>
      <c r="F89" s="162"/>
      <c r="G89" s="174"/>
      <c r="H89" s="175"/>
      <c r="I89" s="180">
        <f t="shared" si="5"/>
        <v>0</v>
      </c>
      <c r="J89" s="181">
        <f t="shared" si="4"/>
        <v>0</v>
      </c>
      <c r="K89" s="189">
        <f t="shared" si="6"/>
        <v>0</v>
      </c>
      <c r="L89" s="141"/>
      <c r="M89" s="142"/>
      <c r="N89" s="143"/>
    </row>
    <row r="90" spans="2:14" s="144" customFormat="1" ht="15" hidden="1" customHeight="1" x14ac:dyDescent="0.25">
      <c r="B90" s="188" t="s">
        <v>1201</v>
      </c>
      <c r="C90" s="159"/>
      <c r="D90" s="160"/>
      <c r="E90" s="161"/>
      <c r="F90" s="162"/>
      <c r="G90" s="174"/>
      <c r="H90" s="175"/>
      <c r="I90" s="180">
        <f t="shared" si="5"/>
        <v>0</v>
      </c>
      <c r="J90" s="181">
        <f t="shared" si="4"/>
        <v>0</v>
      </c>
      <c r="K90" s="189">
        <f t="shared" si="6"/>
        <v>0</v>
      </c>
      <c r="L90" s="141"/>
      <c r="M90" s="142"/>
      <c r="N90" s="143"/>
    </row>
    <row r="91" spans="2:14" s="144" customFormat="1" ht="15" hidden="1" customHeight="1" x14ac:dyDescent="0.25">
      <c r="B91" s="188" t="s">
        <v>1202</v>
      </c>
      <c r="C91" s="159"/>
      <c r="D91" s="160"/>
      <c r="E91" s="161"/>
      <c r="F91" s="162"/>
      <c r="G91" s="174"/>
      <c r="H91" s="175"/>
      <c r="I91" s="180">
        <f t="shared" si="5"/>
        <v>0</v>
      </c>
      <c r="J91" s="181">
        <f t="shared" si="4"/>
        <v>0</v>
      </c>
      <c r="K91" s="189">
        <f t="shared" si="6"/>
        <v>0</v>
      </c>
      <c r="L91" s="141"/>
      <c r="M91" s="142"/>
      <c r="N91" s="143"/>
    </row>
    <row r="92" spans="2:14" s="144" customFormat="1" ht="15" hidden="1" customHeight="1" x14ac:dyDescent="0.25">
      <c r="B92" s="188" t="s">
        <v>1203</v>
      </c>
      <c r="C92" s="159"/>
      <c r="D92" s="160"/>
      <c r="E92" s="161"/>
      <c r="F92" s="162"/>
      <c r="G92" s="174"/>
      <c r="H92" s="175"/>
      <c r="I92" s="180">
        <f t="shared" si="5"/>
        <v>0</v>
      </c>
      <c r="J92" s="181">
        <f t="shared" si="4"/>
        <v>0</v>
      </c>
      <c r="K92" s="189">
        <f t="shared" si="6"/>
        <v>0</v>
      </c>
      <c r="L92" s="141"/>
      <c r="M92" s="142"/>
      <c r="N92" s="143"/>
    </row>
    <row r="93" spans="2:14" s="144" customFormat="1" ht="15" hidden="1" customHeight="1" x14ac:dyDescent="0.25">
      <c r="B93" s="188" t="s">
        <v>1204</v>
      </c>
      <c r="C93" s="159"/>
      <c r="D93" s="160"/>
      <c r="E93" s="161"/>
      <c r="F93" s="162"/>
      <c r="G93" s="174"/>
      <c r="H93" s="175"/>
      <c r="I93" s="180">
        <f t="shared" si="5"/>
        <v>0</v>
      </c>
      <c r="J93" s="181">
        <f t="shared" si="4"/>
        <v>0</v>
      </c>
      <c r="K93" s="189">
        <f t="shared" si="6"/>
        <v>0</v>
      </c>
      <c r="L93" s="141"/>
      <c r="M93" s="142"/>
      <c r="N93" s="143"/>
    </row>
    <row r="94" spans="2:14" s="144" customFormat="1" ht="15" hidden="1" customHeight="1" x14ac:dyDescent="0.25">
      <c r="B94" s="188" t="s">
        <v>1205</v>
      </c>
      <c r="C94" s="159"/>
      <c r="D94" s="160"/>
      <c r="E94" s="161"/>
      <c r="F94" s="162"/>
      <c r="G94" s="174"/>
      <c r="H94" s="175"/>
      <c r="I94" s="180">
        <f t="shared" si="5"/>
        <v>0</v>
      </c>
      <c r="J94" s="181">
        <f t="shared" si="4"/>
        <v>0</v>
      </c>
      <c r="K94" s="189">
        <f t="shared" si="6"/>
        <v>0</v>
      </c>
      <c r="L94" s="141"/>
      <c r="M94" s="142"/>
      <c r="N94" s="143"/>
    </row>
    <row r="95" spans="2:14" s="144" customFormat="1" ht="15" hidden="1" customHeight="1" x14ac:dyDescent="0.25">
      <c r="B95" s="188" t="s">
        <v>1206</v>
      </c>
      <c r="C95" s="159"/>
      <c r="D95" s="160"/>
      <c r="E95" s="161"/>
      <c r="F95" s="162"/>
      <c r="G95" s="174"/>
      <c r="H95" s="175"/>
      <c r="I95" s="180">
        <f t="shared" si="5"/>
        <v>0</v>
      </c>
      <c r="J95" s="181">
        <f t="shared" si="4"/>
        <v>0</v>
      </c>
      <c r="K95" s="189">
        <f t="shared" si="6"/>
        <v>0</v>
      </c>
      <c r="L95" s="141"/>
      <c r="M95" s="142"/>
      <c r="N95" s="143"/>
    </row>
    <row r="96" spans="2:14" s="144" customFormat="1" ht="15" hidden="1" customHeight="1" x14ac:dyDescent="0.25">
      <c r="B96" s="188" t="s">
        <v>1207</v>
      </c>
      <c r="C96" s="159"/>
      <c r="D96" s="160"/>
      <c r="E96" s="161"/>
      <c r="F96" s="162"/>
      <c r="G96" s="174"/>
      <c r="H96" s="175"/>
      <c r="I96" s="180">
        <f t="shared" si="5"/>
        <v>0</v>
      </c>
      <c r="J96" s="181">
        <f t="shared" si="4"/>
        <v>0</v>
      </c>
      <c r="K96" s="189">
        <f t="shared" si="6"/>
        <v>0</v>
      </c>
      <c r="L96" s="141"/>
      <c r="M96" s="142"/>
      <c r="N96" s="143"/>
    </row>
    <row r="97" spans="2:14" s="144" customFormat="1" ht="15" hidden="1" customHeight="1" x14ac:dyDescent="0.25">
      <c r="B97" s="188" t="s">
        <v>1208</v>
      </c>
      <c r="C97" s="159"/>
      <c r="D97" s="160"/>
      <c r="E97" s="161"/>
      <c r="F97" s="162"/>
      <c r="G97" s="174"/>
      <c r="H97" s="175"/>
      <c r="I97" s="180">
        <f t="shared" si="5"/>
        <v>0</v>
      </c>
      <c r="J97" s="181">
        <f t="shared" si="4"/>
        <v>0</v>
      </c>
      <c r="K97" s="189">
        <f t="shared" si="6"/>
        <v>0</v>
      </c>
      <c r="L97" s="141"/>
      <c r="M97" s="142"/>
      <c r="N97" s="143"/>
    </row>
    <row r="98" spans="2:14" s="144" customFormat="1" ht="15" hidden="1" customHeight="1" x14ac:dyDescent="0.25">
      <c r="B98" s="188" t="s">
        <v>1209</v>
      </c>
      <c r="C98" s="159"/>
      <c r="D98" s="160"/>
      <c r="E98" s="161"/>
      <c r="F98" s="162"/>
      <c r="G98" s="174"/>
      <c r="H98" s="175"/>
      <c r="I98" s="180">
        <f t="shared" si="5"/>
        <v>0</v>
      </c>
      <c r="J98" s="181">
        <f t="shared" si="4"/>
        <v>0</v>
      </c>
      <c r="K98" s="189">
        <f t="shared" si="6"/>
        <v>0</v>
      </c>
      <c r="L98" s="141"/>
      <c r="M98" s="142"/>
      <c r="N98" s="143"/>
    </row>
    <row r="99" spans="2:14" s="144" customFormat="1" ht="15" hidden="1" customHeight="1" x14ac:dyDescent="0.25">
      <c r="B99" s="188" t="s">
        <v>1210</v>
      </c>
      <c r="C99" s="159"/>
      <c r="D99" s="160"/>
      <c r="E99" s="161"/>
      <c r="F99" s="162"/>
      <c r="G99" s="174"/>
      <c r="H99" s="175"/>
      <c r="I99" s="180">
        <f t="shared" si="5"/>
        <v>0</v>
      </c>
      <c r="J99" s="181">
        <f t="shared" si="4"/>
        <v>0</v>
      </c>
      <c r="K99" s="189">
        <f t="shared" si="6"/>
        <v>0</v>
      </c>
      <c r="L99" s="141"/>
      <c r="M99" s="142"/>
      <c r="N99" s="143"/>
    </row>
    <row r="100" spans="2:14" s="144" customFormat="1" ht="15" hidden="1" customHeight="1" x14ac:dyDescent="0.25">
      <c r="B100" s="188" t="s">
        <v>1211</v>
      </c>
      <c r="C100" s="159"/>
      <c r="D100" s="160"/>
      <c r="E100" s="161"/>
      <c r="F100" s="162"/>
      <c r="G100" s="174"/>
      <c r="H100" s="175"/>
      <c r="I100" s="180">
        <f t="shared" si="5"/>
        <v>0</v>
      </c>
      <c r="J100" s="181">
        <f t="shared" si="4"/>
        <v>0</v>
      </c>
      <c r="K100" s="189">
        <f t="shared" si="6"/>
        <v>0</v>
      </c>
      <c r="L100" s="141"/>
      <c r="M100" s="142"/>
      <c r="N100" s="143"/>
    </row>
    <row r="101" spans="2:14" s="144" customFormat="1" ht="15" hidden="1" customHeight="1" x14ac:dyDescent="0.25">
      <c r="B101" s="188" t="s">
        <v>1212</v>
      </c>
      <c r="C101" s="159"/>
      <c r="D101" s="160"/>
      <c r="E101" s="161"/>
      <c r="F101" s="162"/>
      <c r="G101" s="174"/>
      <c r="H101" s="175"/>
      <c r="I101" s="180">
        <f t="shared" si="5"/>
        <v>0</v>
      </c>
      <c r="J101" s="181">
        <f t="shared" si="4"/>
        <v>0</v>
      </c>
      <c r="K101" s="189">
        <f t="shared" si="6"/>
        <v>0</v>
      </c>
      <c r="L101" s="141"/>
      <c r="M101" s="142"/>
      <c r="N101" s="143"/>
    </row>
    <row r="102" spans="2:14" s="144" customFormat="1" ht="15" hidden="1" customHeight="1" x14ac:dyDescent="0.25">
      <c r="B102" s="188" t="s">
        <v>1213</v>
      </c>
      <c r="C102" s="159"/>
      <c r="D102" s="160"/>
      <c r="E102" s="161"/>
      <c r="F102" s="162"/>
      <c r="G102" s="174"/>
      <c r="H102" s="175"/>
      <c r="I102" s="180">
        <f t="shared" si="5"/>
        <v>0</v>
      </c>
      <c r="J102" s="181">
        <f t="shared" si="4"/>
        <v>0</v>
      </c>
      <c r="K102" s="189">
        <f t="shared" si="6"/>
        <v>0</v>
      </c>
      <c r="L102" s="141"/>
      <c r="M102" s="142"/>
      <c r="N102" s="143"/>
    </row>
    <row r="103" spans="2:14" s="144" customFormat="1" ht="15" hidden="1" customHeight="1" x14ac:dyDescent="0.25">
      <c r="B103" s="188" t="s">
        <v>1214</v>
      </c>
      <c r="C103" s="159"/>
      <c r="D103" s="160"/>
      <c r="E103" s="161"/>
      <c r="F103" s="162"/>
      <c r="G103" s="174"/>
      <c r="H103" s="175"/>
      <c r="I103" s="180">
        <f t="shared" si="5"/>
        <v>0</v>
      </c>
      <c r="J103" s="181">
        <f t="shared" si="4"/>
        <v>0</v>
      </c>
      <c r="K103" s="189">
        <f t="shared" si="6"/>
        <v>0</v>
      </c>
      <c r="L103" s="141"/>
      <c r="M103" s="142"/>
      <c r="N103" s="143"/>
    </row>
    <row r="104" spans="2:14" s="144" customFormat="1" ht="15" hidden="1" customHeight="1" x14ac:dyDescent="0.25">
      <c r="B104" s="188" t="s">
        <v>1215</v>
      </c>
      <c r="C104" s="159"/>
      <c r="D104" s="160"/>
      <c r="E104" s="161"/>
      <c r="F104" s="162"/>
      <c r="G104" s="174"/>
      <c r="H104" s="175"/>
      <c r="I104" s="180">
        <f t="shared" si="5"/>
        <v>0</v>
      </c>
      <c r="J104" s="181">
        <f t="shared" si="4"/>
        <v>0</v>
      </c>
      <c r="K104" s="189">
        <f t="shared" si="6"/>
        <v>0</v>
      </c>
      <c r="L104" s="141"/>
      <c r="M104" s="142"/>
      <c r="N104" s="143"/>
    </row>
    <row r="105" spans="2:14" s="144" customFormat="1" ht="15" customHeight="1" x14ac:dyDescent="0.25">
      <c r="B105" s="188">
        <v>2</v>
      </c>
      <c r="C105" s="163"/>
      <c r="D105" s="164" t="s">
        <v>957</v>
      </c>
      <c r="E105" s="165"/>
      <c r="F105" s="165"/>
      <c r="G105" s="176"/>
      <c r="H105" s="177"/>
      <c r="I105" s="153">
        <f>SUBTOTAL(9,I106:I194)</f>
        <v>0</v>
      </c>
      <c r="J105" s="181"/>
      <c r="K105" s="190">
        <f>SUBTOTAL(9,K106:K194)</f>
        <v>0</v>
      </c>
      <c r="L105" s="141"/>
    </row>
    <row r="106" spans="2:14" s="144" customFormat="1" ht="15" customHeight="1" x14ac:dyDescent="0.25">
      <c r="B106" s="188" t="s">
        <v>958</v>
      </c>
      <c r="C106" s="159"/>
      <c r="D106" s="160"/>
      <c r="E106" s="161"/>
      <c r="F106" s="162"/>
      <c r="G106" s="174"/>
      <c r="H106" s="175"/>
      <c r="I106" s="180">
        <f>ROUND(H106*G106,2)</f>
        <v>0</v>
      </c>
      <c r="J106" s="181">
        <f t="shared" si="4"/>
        <v>0</v>
      </c>
      <c r="K106" s="189">
        <f>ROUND(J106*G106,2)</f>
        <v>0</v>
      </c>
      <c r="L106" s="141"/>
      <c r="M106" s="142"/>
      <c r="N106" s="143"/>
    </row>
    <row r="107" spans="2:14" s="144" customFormat="1" ht="15" customHeight="1" x14ac:dyDescent="0.25">
      <c r="B107" s="188" t="s">
        <v>959</v>
      </c>
      <c r="C107" s="159"/>
      <c r="D107" s="160"/>
      <c r="E107" s="161"/>
      <c r="F107" s="162"/>
      <c r="G107" s="174"/>
      <c r="H107" s="175"/>
      <c r="I107" s="180">
        <f t="shared" ref="I107:I110" si="7">ROUND(H107*G107,2)</f>
        <v>0</v>
      </c>
      <c r="J107" s="181">
        <f t="shared" si="4"/>
        <v>0</v>
      </c>
      <c r="K107" s="189">
        <f>ROUND(J107*G107,2)</f>
        <v>0</v>
      </c>
      <c r="L107" s="141"/>
      <c r="M107" s="142"/>
      <c r="N107" s="143"/>
    </row>
    <row r="108" spans="2:14" s="144" customFormat="1" ht="15" customHeight="1" x14ac:dyDescent="0.25">
      <c r="B108" s="188" t="s">
        <v>960</v>
      </c>
      <c r="C108" s="159"/>
      <c r="D108" s="160"/>
      <c r="E108" s="161"/>
      <c r="F108" s="162"/>
      <c r="G108" s="174"/>
      <c r="H108" s="175"/>
      <c r="I108" s="180">
        <f t="shared" si="7"/>
        <v>0</v>
      </c>
      <c r="J108" s="181">
        <f t="shared" si="4"/>
        <v>0</v>
      </c>
      <c r="K108" s="189">
        <f>ROUND(J108*G108,2)</f>
        <v>0</v>
      </c>
      <c r="L108" s="141"/>
      <c r="M108" s="142"/>
      <c r="N108" s="143"/>
    </row>
    <row r="109" spans="2:14" s="144" customFormat="1" ht="15" customHeight="1" x14ac:dyDescent="0.25">
      <c r="B109" s="188" t="s">
        <v>961</v>
      </c>
      <c r="C109" s="159"/>
      <c r="D109" s="160"/>
      <c r="E109" s="161"/>
      <c r="F109" s="162"/>
      <c r="G109" s="174"/>
      <c r="H109" s="175"/>
      <c r="I109" s="180">
        <f t="shared" si="7"/>
        <v>0</v>
      </c>
      <c r="J109" s="181">
        <f t="shared" si="4"/>
        <v>0</v>
      </c>
      <c r="K109" s="189">
        <f>ROUND(J109*G109,2)</f>
        <v>0</v>
      </c>
      <c r="L109" s="141"/>
      <c r="M109" s="142"/>
      <c r="N109" s="143"/>
    </row>
    <row r="110" spans="2:14" s="144" customFormat="1" ht="15" customHeight="1" x14ac:dyDescent="0.25">
      <c r="B110" s="188" t="s">
        <v>962</v>
      </c>
      <c r="C110" s="159"/>
      <c r="D110" s="160"/>
      <c r="E110" s="161"/>
      <c r="F110" s="162"/>
      <c r="G110" s="174"/>
      <c r="H110" s="175"/>
      <c r="I110" s="180">
        <f t="shared" si="7"/>
        <v>0</v>
      </c>
      <c r="J110" s="181">
        <f t="shared" si="4"/>
        <v>0</v>
      </c>
      <c r="K110" s="189">
        <f>ROUND(J110*G110,2)</f>
        <v>0</v>
      </c>
      <c r="L110" s="141"/>
      <c r="M110" s="142"/>
      <c r="N110" s="143"/>
    </row>
    <row r="111" spans="2:14" s="144" customFormat="1" ht="15" hidden="1" customHeight="1" x14ac:dyDescent="0.25">
      <c r="B111" s="188" t="s">
        <v>1216</v>
      </c>
      <c r="C111" s="159"/>
      <c r="D111" s="160"/>
      <c r="E111" s="161"/>
      <c r="F111" s="162"/>
      <c r="G111" s="174"/>
      <c r="H111" s="175"/>
      <c r="I111" s="180">
        <f t="shared" ref="I111:I174" si="8">ROUND(H111*G111,2)</f>
        <v>0</v>
      </c>
      <c r="J111" s="181">
        <f t="shared" si="4"/>
        <v>0</v>
      </c>
      <c r="K111" s="189">
        <f t="shared" ref="K111:K174" si="9">ROUND(J111*G111,2)</f>
        <v>0</v>
      </c>
      <c r="L111" s="141"/>
      <c r="M111" s="142"/>
      <c r="N111" s="143"/>
    </row>
    <row r="112" spans="2:14" s="144" customFormat="1" ht="15" hidden="1" customHeight="1" x14ac:dyDescent="0.25">
      <c r="B112" s="188" t="s">
        <v>1217</v>
      </c>
      <c r="C112" s="159"/>
      <c r="D112" s="160"/>
      <c r="E112" s="161"/>
      <c r="F112" s="162"/>
      <c r="G112" s="174"/>
      <c r="H112" s="175"/>
      <c r="I112" s="180">
        <f t="shared" si="8"/>
        <v>0</v>
      </c>
      <c r="J112" s="181">
        <f t="shared" si="4"/>
        <v>0</v>
      </c>
      <c r="K112" s="189">
        <f t="shared" si="9"/>
        <v>0</v>
      </c>
      <c r="L112" s="141"/>
      <c r="M112" s="142"/>
      <c r="N112" s="143"/>
    </row>
    <row r="113" spans="2:14" s="144" customFormat="1" ht="15" hidden="1" customHeight="1" x14ac:dyDescent="0.25">
      <c r="B113" s="188" t="s">
        <v>1218</v>
      </c>
      <c r="C113" s="159"/>
      <c r="D113" s="160"/>
      <c r="E113" s="161"/>
      <c r="F113" s="162"/>
      <c r="G113" s="174"/>
      <c r="H113" s="175"/>
      <c r="I113" s="180">
        <f t="shared" si="8"/>
        <v>0</v>
      </c>
      <c r="J113" s="181">
        <f t="shared" si="4"/>
        <v>0</v>
      </c>
      <c r="K113" s="189">
        <f t="shared" si="9"/>
        <v>0</v>
      </c>
      <c r="L113" s="141"/>
      <c r="M113" s="142"/>
      <c r="N113" s="143"/>
    </row>
    <row r="114" spans="2:14" s="144" customFormat="1" ht="15" hidden="1" customHeight="1" x14ac:dyDescent="0.25">
      <c r="B114" s="188" t="s">
        <v>1219</v>
      </c>
      <c r="C114" s="159"/>
      <c r="D114" s="160"/>
      <c r="E114" s="161"/>
      <c r="F114" s="162"/>
      <c r="G114" s="174"/>
      <c r="H114" s="175"/>
      <c r="I114" s="180">
        <f t="shared" si="8"/>
        <v>0</v>
      </c>
      <c r="J114" s="181">
        <f t="shared" si="4"/>
        <v>0</v>
      </c>
      <c r="K114" s="189">
        <f t="shared" si="9"/>
        <v>0</v>
      </c>
      <c r="L114" s="141"/>
      <c r="M114" s="142"/>
      <c r="N114" s="143"/>
    </row>
    <row r="115" spans="2:14" s="144" customFormat="1" ht="15" hidden="1" customHeight="1" x14ac:dyDescent="0.25">
      <c r="B115" s="188" t="s">
        <v>1220</v>
      </c>
      <c r="C115" s="159"/>
      <c r="D115" s="160"/>
      <c r="E115" s="161"/>
      <c r="F115" s="162"/>
      <c r="G115" s="174"/>
      <c r="H115" s="175"/>
      <c r="I115" s="180">
        <f t="shared" si="8"/>
        <v>0</v>
      </c>
      <c r="J115" s="181">
        <f t="shared" si="4"/>
        <v>0</v>
      </c>
      <c r="K115" s="189">
        <f t="shared" si="9"/>
        <v>0</v>
      </c>
      <c r="L115" s="141"/>
      <c r="M115" s="142"/>
      <c r="N115" s="143"/>
    </row>
    <row r="116" spans="2:14" s="144" customFormat="1" ht="15" hidden="1" customHeight="1" x14ac:dyDescent="0.25">
      <c r="B116" s="188" t="s">
        <v>1221</v>
      </c>
      <c r="C116" s="159"/>
      <c r="D116" s="160"/>
      <c r="E116" s="161"/>
      <c r="F116" s="162"/>
      <c r="G116" s="174"/>
      <c r="H116" s="175"/>
      <c r="I116" s="180">
        <f t="shared" si="8"/>
        <v>0</v>
      </c>
      <c r="J116" s="181">
        <f t="shared" si="4"/>
        <v>0</v>
      </c>
      <c r="K116" s="189">
        <f t="shared" si="9"/>
        <v>0</v>
      </c>
      <c r="L116" s="141"/>
      <c r="M116" s="142"/>
      <c r="N116" s="143"/>
    </row>
    <row r="117" spans="2:14" s="144" customFormat="1" ht="15" hidden="1" customHeight="1" x14ac:dyDescent="0.25">
      <c r="B117" s="188" t="s">
        <v>1222</v>
      </c>
      <c r="C117" s="159"/>
      <c r="D117" s="160"/>
      <c r="E117" s="161"/>
      <c r="F117" s="162"/>
      <c r="G117" s="174"/>
      <c r="H117" s="175"/>
      <c r="I117" s="180">
        <f t="shared" si="8"/>
        <v>0</v>
      </c>
      <c r="J117" s="181">
        <f t="shared" si="4"/>
        <v>0</v>
      </c>
      <c r="K117" s="189">
        <f t="shared" si="9"/>
        <v>0</v>
      </c>
      <c r="L117" s="141"/>
      <c r="M117" s="142"/>
      <c r="N117" s="143"/>
    </row>
    <row r="118" spans="2:14" s="144" customFormat="1" ht="15" hidden="1" customHeight="1" x14ac:dyDescent="0.25">
      <c r="B118" s="188" t="s">
        <v>1223</v>
      </c>
      <c r="C118" s="159"/>
      <c r="D118" s="160"/>
      <c r="E118" s="161"/>
      <c r="F118" s="162"/>
      <c r="G118" s="174"/>
      <c r="H118" s="175"/>
      <c r="I118" s="180">
        <f t="shared" si="8"/>
        <v>0</v>
      </c>
      <c r="J118" s="181">
        <f t="shared" si="4"/>
        <v>0</v>
      </c>
      <c r="K118" s="189">
        <f t="shared" si="9"/>
        <v>0</v>
      </c>
      <c r="L118" s="141"/>
      <c r="M118" s="142"/>
      <c r="N118" s="143"/>
    </row>
    <row r="119" spans="2:14" s="144" customFormat="1" ht="15" hidden="1" customHeight="1" x14ac:dyDescent="0.25">
      <c r="B119" s="188" t="s">
        <v>1224</v>
      </c>
      <c r="C119" s="159"/>
      <c r="D119" s="160"/>
      <c r="E119" s="161"/>
      <c r="F119" s="162"/>
      <c r="G119" s="174"/>
      <c r="H119" s="175"/>
      <c r="I119" s="180">
        <f t="shared" si="8"/>
        <v>0</v>
      </c>
      <c r="J119" s="181">
        <f t="shared" si="4"/>
        <v>0</v>
      </c>
      <c r="K119" s="189">
        <f t="shared" si="9"/>
        <v>0</v>
      </c>
      <c r="L119" s="141"/>
      <c r="M119" s="142"/>
      <c r="N119" s="143"/>
    </row>
    <row r="120" spans="2:14" s="144" customFormat="1" ht="15" hidden="1" customHeight="1" x14ac:dyDescent="0.25">
      <c r="B120" s="188" t="s">
        <v>1225</v>
      </c>
      <c r="C120" s="159"/>
      <c r="D120" s="160"/>
      <c r="E120" s="161"/>
      <c r="F120" s="162"/>
      <c r="G120" s="174"/>
      <c r="H120" s="175"/>
      <c r="I120" s="180">
        <f t="shared" si="8"/>
        <v>0</v>
      </c>
      <c r="J120" s="181">
        <f t="shared" si="4"/>
        <v>0</v>
      </c>
      <c r="K120" s="189">
        <f t="shared" si="9"/>
        <v>0</v>
      </c>
      <c r="L120" s="141"/>
      <c r="M120" s="142"/>
      <c r="N120" s="143"/>
    </row>
    <row r="121" spans="2:14" s="144" customFormat="1" ht="15" hidden="1" customHeight="1" x14ac:dyDescent="0.25">
      <c r="B121" s="188" t="s">
        <v>1226</v>
      </c>
      <c r="C121" s="159"/>
      <c r="D121" s="160"/>
      <c r="E121" s="161"/>
      <c r="F121" s="162"/>
      <c r="G121" s="174"/>
      <c r="H121" s="175"/>
      <c r="I121" s="180">
        <f t="shared" si="8"/>
        <v>0</v>
      </c>
      <c r="J121" s="181">
        <f t="shared" si="4"/>
        <v>0</v>
      </c>
      <c r="K121" s="189">
        <f t="shared" si="9"/>
        <v>0</v>
      </c>
      <c r="L121" s="141"/>
      <c r="M121" s="142"/>
      <c r="N121" s="143"/>
    </row>
    <row r="122" spans="2:14" s="144" customFormat="1" ht="15" hidden="1" customHeight="1" x14ac:dyDescent="0.25">
      <c r="B122" s="188" t="s">
        <v>1227</v>
      </c>
      <c r="C122" s="159"/>
      <c r="D122" s="160"/>
      <c r="E122" s="161"/>
      <c r="F122" s="162"/>
      <c r="G122" s="174"/>
      <c r="H122" s="175"/>
      <c r="I122" s="180">
        <f t="shared" si="8"/>
        <v>0</v>
      </c>
      <c r="J122" s="181">
        <f t="shared" si="4"/>
        <v>0</v>
      </c>
      <c r="K122" s="189">
        <f t="shared" si="9"/>
        <v>0</v>
      </c>
      <c r="L122" s="141"/>
      <c r="M122" s="142"/>
      <c r="N122" s="143"/>
    </row>
    <row r="123" spans="2:14" s="144" customFormat="1" ht="15" hidden="1" customHeight="1" x14ac:dyDescent="0.25">
      <c r="B123" s="188" t="s">
        <v>1228</v>
      </c>
      <c r="C123" s="159"/>
      <c r="D123" s="160"/>
      <c r="E123" s="161"/>
      <c r="F123" s="162"/>
      <c r="G123" s="174"/>
      <c r="H123" s="175"/>
      <c r="I123" s="180">
        <f t="shared" si="8"/>
        <v>0</v>
      </c>
      <c r="J123" s="181">
        <f t="shared" si="4"/>
        <v>0</v>
      </c>
      <c r="K123" s="189">
        <f t="shared" si="9"/>
        <v>0</v>
      </c>
      <c r="L123" s="141"/>
      <c r="M123" s="142"/>
      <c r="N123" s="143"/>
    </row>
    <row r="124" spans="2:14" s="144" customFormat="1" ht="15" hidden="1" customHeight="1" x14ac:dyDescent="0.25">
      <c r="B124" s="188" t="s">
        <v>1229</v>
      </c>
      <c r="C124" s="159"/>
      <c r="D124" s="160"/>
      <c r="E124" s="161"/>
      <c r="F124" s="162"/>
      <c r="G124" s="174"/>
      <c r="H124" s="175"/>
      <c r="I124" s="180">
        <f t="shared" si="8"/>
        <v>0</v>
      </c>
      <c r="J124" s="181">
        <f t="shared" si="4"/>
        <v>0</v>
      </c>
      <c r="K124" s="189">
        <f t="shared" si="9"/>
        <v>0</v>
      </c>
      <c r="L124" s="141"/>
      <c r="M124" s="142"/>
      <c r="N124" s="143"/>
    </row>
    <row r="125" spans="2:14" s="144" customFormat="1" ht="15" hidden="1" customHeight="1" x14ac:dyDescent="0.25">
      <c r="B125" s="188" t="s">
        <v>1230</v>
      </c>
      <c r="C125" s="159"/>
      <c r="D125" s="160"/>
      <c r="E125" s="161"/>
      <c r="F125" s="162"/>
      <c r="G125" s="174"/>
      <c r="H125" s="175"/>
      <c r="I125" s="180">
        <f t="shared" si="8"/>
        <v>0</v>
      </c>
      <c r="J125" s="181">
        <f t="shared" si="4"/>
        <v>0</v>
      </c>
      <c r="K125" s="189">
        <f t="shared" si="9"/>
        <v>0</v>
      </c>
      <c r="L125" s="141"/>
      <c r="M125" s="142"/>
      <c r="N125" s="143"/>
    </row>
    <row r="126" spans="2:14" s="144" customFormat="1" ht="15" hidden="1" customHeight="1" x14ac:dyDescent="0.25">
      <c r="B126" s="188" t="s">
        <v>1231</v>
      </c>
      <c r="C126" s="159"/>
      <c r="D126" s="160"/>
      <c r="E126" s="161"/>
      <c r="F126" s="162"/>
      <c r="G126" s="174"/>
      <c r="H126" s="175"/>
      <c r="I126" s="180">
        <f t="shared" si="8"/>
        <v>0</v>
      </c>
      <c r="J126" s="181">
        <f t="shared" si="4"/>
        <v>0</v>
      </c>
      <c r="K126" s="189">
        <f t="shared" si="9"/>
        <v>0</v>
      </c>
      <c r="L126" s="141"/>
      <c r="M126" s="142"/>
      <c r="N126" s="143"/>
    </row>
    <row r="127" spans="2:14" s="144" customFormat="1" ht="15" hidden="1" customHeight="1" x14ac:dyDescent="0.25">
      <c r="B127" s="188" t="s">
        <v>1232</v>
      </c>
      <c r="C127" s="159"/>
      <c r="D127" s="160"/>
      <c r="E127" s="161"/>
      <c r="F127" s="162"/>
      <c r="G127" s="174"/>
      <c r="H127" s="175"/>
      <c r="I127" s="180">
        <f t="shared" si="8"/>
        <v>0</v>
      </c>
      <c r="J127" s="181">
        <f t="shared" si="4"/>
        <v>0</v>
      </c>
      <c r="K127" s="189">
        <f t="shared" si="9"/>
        <v>0</v>
      </c>
      <c r="L127" s="141"/>
      <c r="M127" s="142"/>
      <c r="N127" s="143"/>
    </row>
    <row r="128" spans="2:14" s="144" customFormat="1" ht="15" hidden="1" customHeight="1" x14ac:dyDescent="0.25">
      <c r="B128" s="188" t="s">
        <v>1233</v>
      </c>
      <c r="C128" s="159"/>
      <c r="D128" s="160"/>
      <c r="E128" s="161"/>
      <c r="F128" s="162"/>
      <c r="G128" s="174"/>
      <c r="H128" s="175"/>
      <c r="I128" s="180">
        <f t="shared" si="8"/>
        <v>0</v>
      </c>
      <c r="J128" s="181">
        <f t="shared" si="4"/>
        <v>0</v>
      </c>
      <c r="K128" s="189">
        <f t="shared" si="9"/>
        <v>0</v>
      </c>
      <c r="L128" s="141"/>
      <c r="M128" s="142"/>
      <c r="N128" s="143"/>
    </row>
    <row r="129" spans="2:14" s="144" customFormat="1" ht="15" hidden="1" customHeight="1" x14ac:dyDescent="0.25">
      <c r="B129" s="188" t="s">
        <v>1234</v>
      </c>
      <c r="C129" s="159"/>
      <c r="D129" s="160"/>
      <c r="E129" s="161"/>
      <c r="F129" s="162"/>
      <c r="G129" s="174"/>
      <c r="H129" s="175"/>
      <c r="I129" s="180">
        <f t="shared" si="8"/>
        <v>0</v>
      </c>
      <c r="J129" s="181">
        <f t="shared" si="4"/>
        <v>0</v>
      </c>
      <c r="K129" s="189">
        <f t="shared" si="9"/>
        <v>0</v>
      </c>
      <c r="L129" s="141"/>
      <c r="M129" s="142"/>
      <c r="N129" s="143"/>
    </row>
    <row r="130" spans="2:14" s="144" customFormat="1" ht="15" hidden="1" customHeight="1" x14ac:dyDescent="0.25">
      <c r="B130" s="188" t="s">
        <v>1235</v>
      </c>
      <c r="C130" s="159"/>
      <c r="D130" s="160"/>
      <c r="E130" s="161"/>
      <c r="F130" s="162"/>
      <c r="G130" s="174"/>
      <c r="H130" s="175"/>
      <c r="I130" s="180">
        <f t="shared" si="8"/>
        <v>0</v>
      </c>
      <c r="J130" s="181">
        <f t="shared" si="4"/>
        <v>0</v>
      </c>
      <c r="K130" s="189">
        <f t="shared" si="9"/>
        <v>0</v>
      </c>
      <c r="L130" s="141"/>
      <c r="M130" s="142"/>
      <c r="N130" s="143"/>
    </row>
    <row r="131" spans="2:14" s="144" customFormat="1" ht="15" hidden="1" customHeight="1" x14ac:dyDescent="0.25">
      <c r="B131" s="188" t="s">
        <v>1236</v>
      </c>
      <c r="C131" s="159"/>
      <c r="D131" s="160"/>
      <c r="E131" s="161"/>
      <c r="F131" s="162"/>
      <c r="G131" s="174"/>
      <c r="H131" s="175"/>
      <c r="I131" s="180">
        <f t="shared" si="8"/>
        <v>0</v>
      </c>
      <c r="J131" s="181">
        <f t="shared" si="4"/>
        <v>0</v>
      </c>
      <c r="K131" s="189">
        <f t="shared" si="9"/>
        <v>0</v>
      </c>
      <c r="L131" s="141"/>
      <c r="M131" s="142"/>
      <c r="N131" s="143"/>
    </row>
    <row r="132" spans="2:14" s="144" customFormat="1" ht="15" hidden="1" customHeight="1" x14ac:dyDescent="0.25">
      <c r="B132" s="188" t="s">
        <v>1237</v>
      </c>
      <c r="C132" s="159"/>
      <c r="D132" s="160"/>
      <c r="E132" s="161"/>
      <c r="F132" s="162"/>
      <c r="G132" s="174"/>
      <c r="H132" s="175"/>
      <c r="I132" s="180">
        <f t="shared" si="8"/>
        <v>0</v>
      </c>
      <c r="J132" s="181">
        <f t="shared" si="4"/>
        <v>0</v>
      </c>
      <c r="K132" s="189">
        <f t="shared" si="9"/>
        <v>0</v>
      </c>
      <c r="L132" s="141"/>
      <c r="M132" s="142"/>
      <c r="N132" s="143"/>
    </row>
    <row r="133" spans="2:14" s="144" customFormat="1" ht="15" hidden="1" customHeight="1" x14ac:dyDescent="0.25">
      <c r="B133" s="188" t="s">
        <v>1238</v>
      </c>
      <c r="C133" s="159"/>
      <c r="D133" s="160"/>
      <c r="E133" s="161"/>
      <c r="F133" s="162"/>
      <c r="G133" s="174"/>
      <c r="H133" s="175"/>
      <c r="I133" s="180">
        <f t="shared" si="8"/>
        <v>0</v>
      </c>
      <c r="J133" s="181">
        <f t="shared" si="4"/>
        <v>0</v>
      </c>
      <c r="K133" s="189">
        <f t="shared" si="9"/>
        <v>0</v>
      </c>
      <c r="L133" s="141"/>
      <c r="M133" s="142"/>
      <c r="N133" s="143"/>
    </row>
    <row r="134" spans="2:14" s="144" customFormat="1" ht="15" hidden="1" customHeight="1" x14ac:dyDescent="0.25">
      <c r="B134" s="188" t="s">
        <v>1239</v>
      </c>
      <c r="C134" s="159"/>
      <c r="D134" s="160"/>
      <c r="E134" s="161"/>
      <c r="F134" s="162"/>
      <c r="G134" s="174"/>
      <c r="H134" s="175"/>
      <c r="I134" s="180">
        <f t="shared" si="8"/>
        <v>0</v>
      </c>
      <c r="J134" s="181">
        <f t="shared" si="4"/>
        <v>0</v>
      </c>
      <c r="K134" s="189">
        <f t="shared" si="9"/>
        <v>0</v>
      </c>
      <c r="L134" s="141"/>
      <c r="M134" s="142"/>
      <c r="N134" s="143"/>
    </row>
    <row r="135" spans="2:14" s="144" customFormat="1" ht="15" hidden="1" customHeight="1" x14ac:dyDescent="0.25">
      <c r="B135" s="188" t="s">
        <v>1240</v>
      </c>
      <c r="C135" s="159"/>
      <c r="D135" s="160"/>
      <c r="E135" s="161"/>
      <c r="F135" s="162"/>
      <c r="G135" s="174"/>
      <c r="H135" s="175"/>
      <c r="I135" s="180">
        <f t="shared" si="8"/>
        <v>0</v>
      </c>
      <c r="J135" s="181">
        <f t="shared" si="4"/>
        <v>0</v>
      </c>
      <c r="K135" s="189">
        <f t="shared" si="9"/>
        <v>0</v>
      </c>
      <c r="L135" s="141"/>
      <c r="M135" s="142"/>
      <c r="N135" s="143"/>
    </row>
    <row r="136" spans="2:14" s="144" customFormat="1" ht="15" hidden="1" customHeight="1" x14ac:dyDescent="0.25">
      <c r="B136" s="188" t="s">
        <v>1241</v>
      </c>
      <c r="C136" s="159"/>
      <c r="D136" s="160"/>
      <c r="E136" s="161"/>
      <c r="F136" s="162"/>
      <c r="G136" s="174"/>
      <c r="H136" s="175"/>
      <c r="I136" s="180">
        <f t="shared" si="8"/>
        <v>0</v>
      </c>
      <c r="J136" s="181">
        <f t="shared" si="4"/>
        <v>0</v>
      </c>
      <c r="K136" s="189">
        <f t="shared" si="9"/>
        <v>0</v>
      </c>
      <c r="L136" s="141"/>
      <c r="M136" s="142"/>
      <c r="N136" s="143"/>
    </row>
    <row r="137" spans="2:14" s="144" customFormat="1" ht="15" hidden="1" customHeight="1" x14ac:dyDescent="0.25">
      <c r="B137" s="188" t="s">
        <v>1242</v>
      </c>
      <c r="C137" s="159"/>
      <c r="D137" s="160"/>
      <c r="E137" s="161"/>
      <c r="F137" s="162"/>
      <c r="G137" s="174"/>
      <c r="H137" s="175"/>
      <c r="I137" s="180">
        <f t="shared" si="8"/>
        <v>0</v>
      </c>
      <c r="J137" s="181">
        <f t="shared" si="4"/>
        <v>0</v>
      </c>
      <c r="K137" s="189">
        <f t="shared" si="9"/>
        <v>0</v>
      </c>
      <c r="L137" s="141"/>
      <c r="M137" s="142"/>
      <c r="N137" s="143"/>
    </row>
    <row r="138" spans="2:14" s="144" customFormat="1" ht="15" hidden="1" customHeight="1" x14ac:dyDescent="0.25">
      <c r="B138" s="188" t="s">
        <v>1243</v>
      </c>
      <c r="C138" s="159"/>
      <c r="D138" s="160"/>
      <c r="E138" s="161"/>
      <c r="F138" s="162"/>
      <c r="G138" s="174"/>
      <c r="H138" s="175"/>
      <c r="I138" s="180">
        <f t="shared" si="8"/>
        <v>0</v>
      </c>
      <c r="J138" s="181">
        <f t="shared" si="4"/>
        <v>0</v>
      </c>
      <c r="K138" s="189">
        <f t="shared" si="9"/>
        <v>0</v>
      </c>
      <c r="L138" s="141"/>
      <c r="M138" s="142"/>
      <c r="N138" s="143"/>
    </row>
    <row r="139" spans="2:14" s="144" customFormat="1" ht="15" hidden="1" customHeight="1" x14ac:dyDescent="0.25">
      <c r="B139" s="188" t="s">
        <v>1244</v>
      </c>
      <c r="C139" s="159"/>
      <c r="D139" s="160"/>
      <c r="E139" s="161"/>
      <c r="F139" s="162"/>
      <c r="G139" s="174"/>
      <c r="H139" s="175"/>
      <c r="I139" s="180">
        <f t="shared" si="8"/>
        <v>0</v>
      </c>
      <c r="J139" s="181">
        <f t="shared" si="4"/>
        <v>0</v>
      </c>
      <c r="K139" s="189">
        <f t="shared" si="9"/>
        <v>0</v>
      </c>
      <c r="L139" s="141"/>
      <c r="M139" s="142"/>
      <c r="N139" s="143"/>
    </row>
    <row r="140" spans="2:14" s="144" customFormat="1" ht="15" hidden="1" customHeight="1" x14ac:dyDescent="0.25">
      <c r="B140" s="188" t="s">
        <v>1245</v>
      </c>
      <c r="C140" s="159"/>
      <c r="D140" s="160"/>
      <c r="E140" s="161"/>
      <c r="F140" s="162"/>
      <c r="G140" s="174"/>
      <c r="H140" s="175"/>
      <c r="I140" s="180">
        <f t="shared" si="8"/>
        <v>0</v>
      </c>
      <c r="J140" s="181">
        <f t="shared" si="4"/>
        <v>0</v>
      </c>
      <c r="K140" s="189">
        <f t="shared" si="9"/>
        <v>0</v>
      </c>
      <c r="L140" s="141"/>
      <c r="M140" s="142"/>
      <c r="N140" s="143"/>
    </row>
    <row r="141" spans="2:14" s="144" customFormat="1" ht="15" hidden="1" customHeight="1" x14ac:dyDescent="0.25">
      <c r="B141" s="188" t="s">
        <v>1246</v>
      </c>
      <c r="C141" s="159"/>
      <c r="D141" s="160"/>
      <c r="E141" s="161"/>
      <c r="F141" s="162"/>
      <c r="G141" s="174"/>
      <c r="H141" s="175"/>
      <c r="I141" s="180">
        <f t="shared" si="8"/>
        <v>0</v>
      </c>
      <c r="J141" s="181">
        <f t="shared" si="4"/>
        <v>0</v>
      </c>
      <c r="K141" s="189">
        <f t="shared" si="9"/>
        <v>0</v>
      </c>
      <c r="L141" s="141"/>
      <c r="M141" s="142"/>
      <c r="N141" s="143"/>
    </row>
    <row r="142" spans="2:14" s="144" customFormat="1" ht="15" hidden="1" customHeight="1" x14ac:dyDescent="0.25">
      <c r="B142" s="188" t="s">
        <v>1247</v>
      </c>
      <c r="C142" s="159"/>
      <c r="D142" s="160"/>
      <c r="E142" s="161"/>
      <c r="F142" s="162"/>
      <c r="G142" s="174"/>
      <c r="H142" s="175"/>
      <c r="I142" s="180">
        <f t="shared" si="8"/>
        <v>0</v>
      </c>
      <c r="J142" s="181">
        <f t="shared" si="4"/>
        <v>0</v>
      </c>
      <c r="K142" s="189">
        <f t="shared" si="9"/>
        <v>0</v>
      </c>
      <c r="L142" s="141"/>
      <c r="M142" s="142"/>
      <c r="N142" s="143"/>
    </row>
    <row r="143" spans="2:14" s="144" customFormat="1" ht="15" hidden="1" customHeight="1" x14ac:dyDescent="0.25">
      <c r="B143" s="188" t="s">
        <v>1248</v>
      </c>
      <c r="C143" s="159"/>
      <c r="D143" s="160"/>
      <c r="E143" s="161"/>
      <c r="F143" s="162"/>
      <c r="G143" s="174"/>
      <c r="H143" s="175"/>
      <c r="I143" s="180">
        <f t="shared" si="8"/>
        <v>0</v>
      </c>
      <c r="J143" s="181">
        <f t="shared" si="4"/>
        <v>0</v>
      </c>
      <c r="K143" s="189">
        <f t="shared" si="9"/>
        <v>0</v>
      </c>
      <c r="L143" s="141"/>
      <c r="M143" s="142"/>
      <c r="N143" s="143"/>
    </row>
    <row r="144" spans="2:14" s="144" customFormat="1" ht="15" hidden="1" customHeight="1" x14ac:dyDescent="0.25">
      <c r="B144" s="188" t="s">
        <v>1249</v>
      </c>
      <c r="C144" s="159"/>
      <c r="D144" s="160"/>
      <c r="E144" s="161"/>
      <c r="F144" s="162"/>
      <c r="G144" s="174"/>
      <c r="H144" s="175"/>
      <c r="I144" s="180">
        <f t="shared" si="8"/>
        <v>0</v>
      </c>
      <c r="J144" s="181">
        <f t="shared" si="4"/>
        <v>0</v>
      </c>
      <c r="K144" s="189">
        <f t="shared" si="9"/>
        <v>0</v>
      </c>
      <c r="L144" s="141"/>
      <c r="M144" s="142"/>
      <c r="N144" s="143"/>
    </row>
    <row r="145" spans="2:14" s="144" customFormat="1" ht="15" hidden="1" customHeight="1" x14ac:dyDescent="0.25">
      <c r="B145" s="188" t="s">
        <v>1250</v>
      </c>
      <c r="C145" s="159"/>
      <c r="D145" s="160"/>
      <c r="E145" s="161"/>
      <c r="F145" s="162"/>
      <c r="G145" s="174"/>
      <c r="H145" s="175"/>
      <c r="I145" s="180">
        <f t="shared" si="8"/>
        <v>0</v>
      </c>
      <c r="J145" s="181">
        <f t="shared" ref="J145:J208" si="10">ROUND(H145*(1+IF(F145="BDI 1",$D$8,IF(F145="BDI 2",$D$9,0))),2)</f>
        <v>0</v>
      </c>
      <c r="K145" s="189">
        <f t="shared" si="9"/>
        <v>0</v>
      </c>
      <c r="L145" s="141"/>
      <c r="M145" s="142"/>
      <c r="N145" s="143"/>
    </row>
    <row r="146" spans="2:14" s="144" customFormat="1" ht="15" hidden="1" customHeight="1" x14ac:dyDescent="0.25">
      <c r="B146" s="188" t="s">
        <v>1251</v>
      </c>
      <c r="C146" s="159"/>
      <c r="D146" s="160"/>
      <c r="E146" s="161"/>
      <c r="F146" s="162"/>
      <c r="G146" s="174"/>
      <c r="H146" s="175"/>
      <c r="I146" s="180">
        <f t="shared" si="8"/>
        <v>0</v>
      </c>
      <c r="J146" s="181">
        <f t="shared" si="10"/>
        <v>0</v>
      </c>
      <c r="K146" s="189">
        <f t="shared" si="9"/>
        <v>0</v>
      </c>
      <c r="L146" s="141"/>
      <c r="M146" s="142"/>
      <c r="N146" s="143"/>
    </row>
    <row r="147" spans="2:14" s="144" customFormat="1" ht="15" hidden="1" customHeight="1" x14ac:dyDescent="0.25">
      <c r="B147" s="188" t="s">
        <v>1252</v>
      </c>
      <c r="C147" s="159"/>
      <c r="D147" s="160"/>
      <c r="E147" s="161"/>
      <c r="F147" s="162"/>
      <c r="G147" s="174"/>
      <c r="H147" s="175"/>
      <c r="I147" s="180">
        <f t="shared" si="8"/>
        <v>0</v>
      </c>
      <c r="J147" s="181">
        <f t="shared" si="10"/>
        <v>0</v>
      </c>
      <c r="K147" s="189">
        <f t="shared" si="9"/>
        <v>0</v>
      </c>
      <c r="L147" s="141"/>
      <c r="M147" s="142"/>
      <c r="N147" s="143"/>
    </row>
    <row r="148" spans="2:14" s="144" customFormat="1" ht="15" hidden="1" customHeight="1" x14ac:dyDescent="0.25">
      <c r="B148" s="188" t="s">
        <v>1253</v>
      </c>
      <c r="C148" s="159"/>
      <c r="D148" s="160"/>
      <c r="E148" s="161"/>
      <c r="F148" s="162"/>
      <c r="G148" s="174"/>
      <c r="H148" s="175"/>
      <c r="I148" s="180">
        <f t="shared" si="8"/>
        <v>0</v>
      </c>
      <c r="J148" s="181">
        <f t="shared" si="10"/>
        <v>0</v>
      </c>
      <c r="K148" s="189">
        <f t="shared" si="9"/>
        <v>0</v>
      </c>
      <c r="L148" s="141"/>
      <c r="M148" s="142"/>
      <c r="N148" s="143"/>
    </row>
    <row r="149" spans="2:14" s="144" customFormat="1" ht="15" hidden="1" customHeight="1" x14ac:dyDescent="0.25">
      <c r="B149" s="188" t="s">
        <v>1254</v>
      </c>
      <c r="C149" s="159"/>
      <c r="D149" s="160"/>
      <c r="E149" s="161"/>
      <c r="F149" s="162"/>
      <c r="G149" s="174"/>
      <c r="H149" s="175"/>
      <c r="I149" s="180">
        <f t="shared" si="8"/>
        <v>0</v>
      </c>
      <c r="J149" s="181">
        <f t="shared" si="10"/>
        <v>0</v>
      </c>
      <c r="K149" s="189">
        <f t="shared" si="9"/>
        <v>0</v>
      </c>
      <c r="L149" s="141"/>
      <c r="M149" s="142"/>
      <c r="N149" s="143"/>
    </row>
    <row r="150" spans="2:14" s="144" customFormat="1" ht="15" hidden="1" customHeight="1" x14ac:dyDescent="0.25">
      <c r="B150" s="188" t="s">
        <v>1255</v>
      </c>
      <c r="C150" s="159"/>
      <c r="D150" s="160"/>
      <c r="E150" s="161"/>
      <c r="F150" s="162"/>
      <c r="G150" s="174"/>
      <c r="H150" s="175"/>
      <c r="I150" s="180">
        <f t="shared" si="8"/>
        <v>0</v>
      </c>
      <c r="J150" s="181">
        <f t="shared" si="10"/>
        <v>0</v>
      </c>
      <c r="K150" s="189">
        <f t="shared" si="9"/>
        <v>0</v>
      </c>
      <c r="L150" s="141"/>
      <c r="M150" s="142"/>
      <c r="N150" s="143"/>
    </row>
    <row r="151" spans="2:14" s="144" customFormat="1" ht="15" hidden="1" customHeight="1" x14ac:dyDescent="0.25">
      <c r="B151" s="188" t="s">
        <v>1256</v>
      </c>
      <c r="C151" s="159"/>
      <c r="D151" s="160"/>
      <c r="E151" s="161"/>
      <c r="F151" s="162"/>
      <c r="G151" s="174"/>
      <c r="H151" s="175"/>
      <c r="I151" s="180">
        <f t="shared" si="8"/>
        <v>0</v>
      </c>
      <c r="J151" s="181">
        <f t="shared" si="10"/>
        <v>0</v>
      </c>
      <c r="K151" s="189">
        <f t="shared" si="9"/>
        <v>0</v>
      </c>
      <c r="L151" s="141"/>
      <c r="M151" s="142"/>
      <c r="N151" s="143"/>
    </row>
    <row r="152" spans="2:14" s="144" customFormat="1" ht="15" hidden="1" customHeight="1" x14ac:dyDescent="0.25">
      <c r="B152" s="188" t="s">
        <v>1257</v>
      </c>
      <c r="C152" s="159"/>
      <c r="D152" s="160"/>
      <c r="E152" s="161"/>
      <c r="F152" s="162"/>
      <c r="G152" s="174"/>
      <c r="H152" s="175"/>
      <c r="I152" s="180">
        <f t="shared" si="8"/>
        <v>0</v>
      </c>
      <c r="J152" s="181">
        <f t="shared" si="10"/>
        <v>0</v>
      </c>
      <c r="K152" s="189">
        <f t="shared" si="9"/>
        <v>0</v>
      </c>
      <c r="L152" s="141"/>
      <c r="M152" s="142"/>
      <c r="N152" s="143"/>
    </row>
    <row r="153" spans="2:14" s="144" customFormat="1" ht="15" hidden="1" customHeight="1" x14ac:dyDescent="0.25">
      <c r="B153" s="188" t="s">
        <v>1258</v>
      </c>
      <c r="C153" s="159"/>
      <c r="D153" s="160"/>
      <c r="E153" s="161"/>
      <c r="F153" s="162"/>
      <c r="G153" s="174"/>
      <c r="H153" s="175"/>
      <c r="I153" s="180">
        <f t="shared" si="8"/>
        <v>0</v>
      </c>
      <c r="J153" s="181">
        <f t="shared" si="10"/>
        <v>0</v>
      </c>
      <c r="K153" s="189">
        <f t="shared" si="9"/>
        <v>0</v>
      </c>
      <c r="L153" s="141"/>
      <c r="M153" s="142"/>
      <c r="N153" s="143"/>
    </row>
    <row r="154" spans="2:14" s="144" customFormat="1" ht="15" hidden="1" customHeight="1" x14ac:dyDescent="0.25">
      <c r="B154" s="188" t="s">
        <v>1259</v>
      </c>
      <c r="C154" s="159"/>
      <c r="D154" s="160"/>
      <c r="E154" s="161"/>
      <c r="F154" s="162"/>
      <c r="G154" s="174"/>
      <c r="H154" s="175"/>
      <c r="I154" s="180">
        <f t="shared" si="8"/>
        <v>0</v>
      </c>
      <c r="J154" s="181">
        <f t="shared" si="10"/>
        <v>0</v>
      </c>
      <c r="K154" s="189">
        <f t="shared" si="9"/>
        <v>0</v>
      </c>
      <c r="L154" s="141"/>
      <c r="M154" s="142"/>
      <c r="N154" s="143"/>
    </row>
    <row r="155" spans="2:14" s="144" customFormat="1" ht="15" hidden="1" customHeight="1" x14ac:dyDescent="0.25">
      <c r="B155" s="188" t="s">
        <v>1260</v>
      </c>
      <c r="C155" s="159"/>
      <c r="D155" s="160"/>
      <c r="E155" s="161"/>
      <c r="F155" s="162"/>
      <c r="G155" s="174"/>
      <c r="H155" s="175"/>
      <c r="I155" s="180">
        <f t="shared" si="8"/>
        <v>0</v>
      </c>
      <c r="J155" s="181">
        <f t="shared" si="10"/>
        <v>0</v>
      </c>
      <c r="K155" s="189">
        <f t="shared" si="9"/>
        <v>0</v>
      </c>
      <c r="L155" s="141"/>
      <c r="M155" s="142"/>
      <c r="N155" s="143"/>
    </row>
    <row r="156" spans="2:14" s="144" customFormat="1" ht="15" hidden="1" customHeight="1" x14ac:dyDescent="0.25">
      <c r="B156" s="188" t="s">
        <v>1261</v>
      </c>
      <c r="C156" s="159"/>
      <c r="D156" s="160"/>
      <c r="E156" s="161"/>
      <c r="F156" s="162"/>
      <c r="G156" s="174"/>
      <c r="H156" s="175"/>
      <c r="I156" s="180">
        <f t="shared" si="8"/>
        <v>0</v>
      </c>
      <c r="J156" s="181">
        <f t="shared" si="10"/>
        <v>0</v>
      </c>
      <c r="K156" s="189">
        <f t="shared" si="9"/>
        <v>0</v>
      </c>
      <c r="L156" s="141"/>
      <c r="M156" s="142"/>
      <c r="N156" s="143"/>
    </row>
    <row r="157" spans="2:14" s="144" customFormat="1" ht="15" hidden="1" customHeight="1" x14ac:dyDescent="0.25">
      <c r="B157" s="188" t="s">
        <v>1262</v>
      </c>
      <c r="C157" s="159"/>
      <c r="D157" s="160"/>
      <c r="E157" s="161"/>
      <c r="F157" s="162"/>
      <c r="G157" s="174"/>
      <c r="H157" s="175"/>
      <c r="I157" s="180">
        <f t="shared" si="8"/>
        <v>0</v>
      </c>
      <c r="J157" s="181">
        <f t="shared" si="10"/>
        <v>0</v>
      </c>
      <c r="K157" s="189">
        <f t="shared" si="9"/>
        <v>0</v>
      </c>
      <c r="L157" s="141"/>
      <c r="M157" s="142"/>
      <c r="N157" s="143"/>
    </row>
    <row r="158" spans="2:14" s="144" customFormat="1" ht="15" hidden="1" customHeight="1" x14ac:dyDescent="0.25">
      <c r="B158" s="188" t="s">
        <v>1263</v>
      </c>
      <c r="C158" s="159"/>
      <c r="D158" s="160"/>
      <c r="E158" s="161"/>
      <c r="F158" s="162"/>
      <c r="G158" s="174"/>
      <c r="H158" s="175"/>
      <c r="I158" s="180">
        <f t="shared" si="8"/>
        <v>0</v>
      </c>
      <c r="J158" s="181">
        <f t="shared" si="10"/>
        <v>0</v>
      </c>
      <c r="K158" s="189">
        <f t="shared" si="9"/>
        <v>0</v>
      </c>
      <c r="L158" s="141"/>
      <c r="M158" s="142"/>
      <c r="N158" s="143"/>
    </row>
    <row r="159" spans="2:14" s="144" customFormat="1" ht="15" hidden="1" customHeight="1" x14ac:dyDescent="0.25">
      <c r="B159" s="188" t="s">
        <v>1264</v>
      </c>
      <c r="C159" s="159"/>
      <c r="D159" s="160"/>
      <c r="E159" s="161"/>
      <c r="F159" s="162"/>
      <c r="G159" s="174"/>
      <c r="H159" s="175"/>
      <c r="I159" s="180">
        <f t="shared" si="8"/>
        <v>0</v>
      </c>
      <c r="J159" s="181">
        <f t="shared" si="10"/>
        <v>0</v>
      </c>
      <c r="K159" s="189">
        <f t="shared" si="9"/>
        <v>0</v>
      </c>
      <c r="L159" s="141"/>
      <c r="M159" s="142"/>
      <c r="N159" s="143"/>
    </row>
    <row r="160" spans="2:14" s="144" customFormat="1" ht="15" hidden="1" customHeight="1" x14ac:dyDescent="0.25">
      <c r="B160" s="188" t="s">
        <v>1265</v>
      </c>
      <c r="C160" s="159"/>
      <c r="D160" s="160"/>
      <c r="E160" s="161"/>
      <c r="F160" s="162"/>
      <c r="G160" s="174"/>
      <c r="H160" s="175"/>
      <c r="I160" s="180">
        <f t="shared" si="8"/>
        <v>0</v>
      </c>
      <c r="J160" s="181">
        <f t="shared" si="10"/>
        <v>0</v>
      </c>
      <c r="K160" s="189">
        <f t="shared" si="9"/>
        <v>0</v>
      </c>
      <c r="L160" s="141"/>
      <c r="M160" s="142"/>
      <c r="N160" s="143"/>
    </row>
    <row r="161" spans="2:14" s="144" customFormat="1" ht="15" hidden="1" customHeight="1" x14ac:dyDescent="0.25">
      <c r="B161" s="188" t="s">
        <v>1266</v>
      </c>
      <c r="C161" s="159"/>
      <c r="D161" s="160"/>
      <c r="E161" s="161"/>
      <c r="F161" s="162"/>
      <c r="G161" s="174"/>
      <c r="H161" s="175"/>
      <c r="I161" s="180">
        <f t="shared" si="8"/>
        <v>0</v>
      </c>
      <c r="J161" s="181">
        <f t="shared" si="10"/>
        <v>0</v>
      </c>
      <c r="K161" s="189">
        <f t="shared" si="9"/>
        <v>0</v>
      </c>
      <c r="L161" s="141"/>
      <c r="M161" s="142"/>
      <c r="N161" s="143"/>
    </row>
    <row r="162" spans="2:14" s="144" customFormat="1" ht="15" hidden="1" customHeight="1" x14ac:dyDescent="0.25">
      <c r="B162" s="188" t="s">
        <v>1267</v>
      </c>
      <c r="C162" s="159"/>
      <c r="D162" s="160"/>
      <c r="E162" s="161"/>
      <c r="F162" s="162"/>
      <c r="G162" s="174"/>
      <c r="H162" s="175"/>
      <c r="I162" s="180">
        <f t="shared" si="8"/>
        <v>0</v>
      </c>
      <c r="J162" s="181">
        <f t="shared" si="10"/>
        <v>0</v>
      </c>
      <c r="K162" s="189">
        <f t="shared" si="9"/>
        <v>0</v>
      </c>
      <c r="L162" s="141"/>
      <c r="M162" s="142"/>
      <c r="N162" s="143"/>
    </row>
    <row r="163" spans="2:14" s="144" customFormat="1" ht="15" hidden="1" customHeight="1" x14ac:dyDescent="0.25">
      <c r="B163" s="188" t="s">
        <v>1268</v>
      </c>
      <c r="C163" s="159"/>
      <c r="D163" s="160"/>
      <c r="E163" s="161"/>
      <c r="F163" s="162"/>
      <c r="G163" s="174"/>
      <c r="H163" s="175"/>
      <c r="I163" s="180">
        <f t="shared" si="8"/>
        <v>0</v>
      </c>
      <c r="J163" s="181">
        <f t="shared" si="10"/>
        <v>0</v>
      </c>
      <c r="K163" s="189">
        <f t="shared" si="9"/>
        <v>0</v>
      </c>
      <c r="L163" s="141"/>
      <c r="M163" s="142"/>
      <c r="N163" s="143"/>
    </row>
    <row r="164" spans="2:14" s="144" customFormat="1" ht="15" hidden="1" customHeight="1" x14ac:dyDescent="0.25">
      <c r="B164" s="188" t="s">
        <v>1269</v>
      </c>
      <c r="C164" s="159"/>
      <c r="D164" s="160"/>
      <c r="E164" s="161"/>
      <c r="F164" s="162"/>
      <c r="G164" s="174"/>
      <c r="H164" s="175"/>
      <c r="I164" s="180">
        <f t="shared" si="8"/>
        <v>0</v>
      </c>
      <c r="J164" s="181">
        <f t="shared" si="10"/>
        <v>0</v>
      </c>
      <c r="K164" s="189">
        <f t="shared" si="9"/>
        <v>0</v>
      </c>
      <c r="L164" s="141"/>
      <c r="M164" s="142"/>
      <c r="N164" s="143"/>
    </row>
    <row r="165" spans="2:14" s="144" customFormat="1" ht="15" hidden="1" customHeight="1" x14ac:dyDescent="0.25">
      <c r="B165" s="188" t="s">
        <v>1270</v>
      </c>
      <c r="C165" s="159"/>
      <c r="D165" s="160"/>
      <c r="E165" s="161"/>
      <c r="F165" s="162"/>
      <c r="G165" s="174"/>
      <c r="H165" s="175"/>
      <c r="I165" s="180">
        <f t="shared" si="8"/>
        <v>0</v>
      </c>
      <c r="J165" s="181">
        <f t="shared" si="10"/>
        <v>0</v>
      </c>
      <c r="K165" s="189">
        <f t="shared" si="9"/>
        <v>0</v>
      </c>
      <c r="L165" s="141"/>
      <c r="M165" s="142"/>
      <c r="N165" s="143"/>
    </row>
    <row r="166" spans="2:14" s="144" customFormat="1" ht="15" hidden="1" customHeight="1" x14ac:dyDescent="0.25">
      <c r="B166" s="188" t="s">
        <v>1271</v>
      </c>
      <c r="C166" s="159"/>
      <c r="D166" s="160"/>
      <c r="E166" s="161"/>
      <c r="F166" s="162"/>
      <c r="G166" s="174"/>
      <c r="H166" s="175"/>
      <c r="I166" s="180">
        <f t="shared" si="8"/>
        <v>0</v>
      </c>
      <c r="J166" s="181">
        <f t="shared" si="10"/>
        <v>0</v>
      </c>
      <c r="K166" s="189">
        <f t="shared" si="9"/>
        <v>0</v>
      </c>
      <c r="L166" s="141"/>
      <c r="M166" s="142"/>
      <c r="N166" s="143"/>
    </row>
    <row r="167" spans="2:14" s="144" customFormat="1" ht="15" hidden="1" customHeight="1" x14ac:dyDescent="0.25">
      <c r="B167" s="188" t="s">
        <v>1272</v>
      </c>
      <c r="C167" s="159"/>
      <c r="D167" s="160"/>
      <c r="E167" s="161"/>
      <c r="F167" s="162"/>
      <c r="G167" s="174"/>
      <c r="H167" s="175"/>
      <c r="I167" s="180">
        <f t="shared" si="8"/>
        <v>0</v>
      </c>
      <c r="J167" s="181">
        <f t="shared" si="10"/>
        <v>0</v>
      </c>
      <c r="K167" s="189">
        <f t="shared" si="9"/>
        <v>0</v>
      </c>
      <c r="L167" s="141"/>
      <c r="M167" s="142"/>
      <c r="N167" s="143"/>
    </row>
    <row r="168" spans="2:14" s="144" customFormat="1" ht="15" hidden="1" customHeight="1" x14ac:dyDescent="0.25">
      <c r="B168" s="188" t="s">
        <v>1273</v>
      </c>
      <c r="C168" s="159"/>
      <c r="D168" s="160"/>
      <c r="E168" s="161"/>
      <c r="F168" s="162"/>
      <c r="G168" s="174"/>
      <c r="H168" s="175"/>
      <c r="I168" s="180">
        <f t="shared" si="8"/>
        <v>0</v>
      </c>
      <c r="J168" s="181">
        <f t="shared" si="10"/>
        <v>0</v>
      </c>
      <c r="K168" s="189">
        <f t="shared" si="9"/>
        <v>0</v>
      </c>
      <c r="L168" s="141"/>
      <c r="M168" s="142"/>
      <c r="N168" s="143"/>
    </row>
    <row r="169" spans="2:14" s="144" customFormat="1" ht="15" hidden="1" customHeight="1" x14ac:dyDescent="0.25">
      <c r="B169" s="188" t="s">
        <v>1274</v>
      </c>
      <c r="C169" s="159"/>
      <c r="D169" s="160"/>
      <c r="E169" s="161"/>
      <c r="F169" s="162"/>
      <c r="G169" s="174"/>
      <c r="H169" s="175"/>
      <c r="I169" s="180">
        <f t="shared" si="8"/>
        <v>0</v>
      </c>
      <c r="J169" s="181">
        <f t="shared" si="10"/>
        <v>0</v>
      </c>
      <c r="K169" s="189">
        <f t="shared" si="9"/>
        <v>0</v>
      </c>
      <c r="L169" s="141"/>
      <c r="M169" s="142"/>
      <c r="N169" s="143"/>
    </row>
    <row r="170" spans="2:14" s="144" customFormat="1" ht="15" hidden="1" customHeight="1" x14ac:dyDescent="0.25">
      <c r="B170" s="188" t="s">
        <v>1275</v>
      </c>
      <c r="C170" s="159"/>
      <c r="D170" s="160"/>
      <c r="E170" s="161"/>
      <c r="F170" s="162"/>
      <c r="G170" s="174"/>
      <c r="H170" s="175"/>
      <c r="I170" s="180">
        <f t="shared" si="8"/>
        <v>0</v>
      </c>
      <c r="J170" s="181">
        <f t="shared" si="10"/>
        <v>0</v>
      </c>
      <c r="K170" s="189">
        <f t="shared" si="9"/>
        <v>0</v>
      </c>
      <c r="L170" s="141"/>
      <c r="M170" s="142"/>
      <c r="N170" s="143"/>
    </row>
    <row r="171" spans="2:14" s="144" customFormat="1" ht="15" hidden="1" customHeight="1" x14ac:dyDescent="0.25">
      <c r="B171" s="188" t="s">
        <v>1276</v>
      </c>
      <c r="C171" s="159"/>
      <c r="D171" s="160"/>
      <c r="E171" s="161"/>
      <c r="F171" s="162"/>
      <c r="G171" s="174"/>
      <c r="H171" s="175"/>
      <c r="I171" s="180">
        <f t="shared" si="8"/>
        <v>0</v>
      </c>
      <c r="J171" s="181">
        <f t="shared" si="10"/>
        <v>0</v>
      </c>
      <c r="K171" s="189">
        <f t="shared" si="9"/>
        <v>0</v>
      </c>
      <c r="L171" s="141"/>
      <c r="M171" s="142"/>
      <c r="N171" s="143"/>
    </row>
    <row r="172" spans="2:14" s="144" customFormat="1" ht="15" hidden="1" customHeight="1" x14ac:dyDescent="0.25">
      <c r="B172" s="188" t="s">
        <v>1277</v>
      </c>
      <c r="C172" s="159"/>
      <c r="D172" s="160"/>
      <c r="E172" s="161"/>
      <c r="F172" s="162"/>
      <c r="G172" s="174"/>
      <c r="H172" s="175"/>
      <c r="I172" s="180">
        <f t="shared" si="8"/>
        <v>0</v>
      </c>
      <c r="J172" s="181">
        <f t="shared" si="10"/>
        <v>0</v>
      </c>
      <c r="K172" s="189">
        <f t="shared" si="9"/>
        <v>0</v>
      </c>
      <c r="L172" s="141"/>
      <c r="M172" s="142"/>
      <c r="N172" s="143"/>
    </row>
    <row r="173" spans="2:14" s="144" customFormat="1" ht="15" hidden="1" customHeight="1" x14ac:dyDescent="0.25">
      <c r="B173" s="188" t="s">
        <v>1278</v>
      </c>
      <c r="C173" s="159"/>
      <c r="D173" s="160"/>
      <c r="E173" s="161"/>
      <c r="F173" s="162"/>
      <c r="G173" s="174"/>
      <c r="H173" s="175"/>
      <c r="I173" s="180">
        <f t="shared" si="8"/>
        <v>0</v>
      </c>
      <c r="J173" s="181">
        <f t="shared" si="10"/>
        <v>0</v>
      </c>
      <c r="K173" s="189">
        <f t="shared" si="9"/>
        <v>0</v>
      </c>
      <c r="L173" s="141"/>
      <c r="M173" s="142"/>
      <c r="N173" s="143"/>
    </row>
    <row r="174" spans="2:14" s="144" customFormat="1" ht="15" hidden="1" customHeight="1" x14ac:dyDescent="0.25">
      <c r="B174" s="188" t="s">
        <v>1279</v>
      </c>
      <c r="C174" s="159"/>
      <c r="D174" s="160"/>
      <c r="E174" s="161"/>
      <c r="F174" s="162"/>
      <c r="G174" s="174"/>
      <c r="H174" s="175"/>
      <c r="I174" s="180">
        <f t="shared" si="8"/>
        <v>0</v>
      </c>
      <c r="J174" s="181">
        <f t="shared" si="10"/>
        <v>0</v>
      </c>
      <c r="K174" s="189">
        <f t="shared" si="9"/>
        <v>0</v>
      </c>
      <c r="L174" s="141"/>
      <c r="M174" s="142"/>
      <c r="N174" s="143"/>
    </row>
    <row r="175" spans="2:14" s="144" customFormat="1" ht="15" hidden="1" customHeight="1" x14ac:dyDescent="0.25">
      <c r="B175" s="188" t="s">
        <v>1280</v>
      </c>
      <c r="C175" s="159"/>
      <c r="D175" s="160"/>
      <c r="E175" s="161"/>
      <c r="F175" s="162"/>
      <c r="G175" s="174"/>
      <c r="H175" s="175"/>
      <c r="I175" s="180">
        <f t="shared" ref="I175:I194" si="11">ROUND(H175*G175,2)</f>
        <v>0</v>
      </c>
      <c r="J175" s="181">
        <f t="shared" si="10"/>
        <v>0</v>
      </c>
      <c r="K175" s="189">
        <f t="shared" ref="K175:K194" si="12">ROUND(J175*G175,2)</f>
        <v>0</v>
      </c>
      <c r="L175" s="141"/>
      <c r="M175" s="142"/>
      <c r="N175" s="143"/>
    </row>
    <row r="176" spans="2:14" s="144" customFormat="1" ht="15" hidden="1" customHeight="1" x14ac:dyDescent="0.25">
      <c r="B176" s="188" t="s">
        <v>1281</v>
      </c>
      <c r="C176" s="159"/>
      <c r="D176" s="160"/>
      <c r="E176" s="161"/>
      <c r="F176" s="162"/>
      <c r="G176" s="174"/>
      <c r="H176" s="175"/>
      <c r="I176" s="180">
        <f t="shared" si="11"/>
        <v>0</v>
      </c>
      <c r="J176" s="181">
        <f t="shared" si="10"/>
        <v>0</v>
      </c>
      <c r="K176" s="189">
        <f t="shared" si="12"/>
        <v>0</v>
      </c>
      <c r="L176" s="141"/>
      <c r="M176" s="142"/>
      <c r="N176" s="143"/>
    </row>
    <row r="177" spans="2:14" s="144" customFormat="1" ht="15" hidden="1" customHeight="1" x14ac:dyDescent="0.25">
      <c r="B177" s="188" t="s">
        <v>1282</v>
      </c>
      <c r="C177" s="159"/>
      <c r="D177" s="160"/>
      <c r="E177" s="161"/>
      <c r="F177" s="162"/>
      <c r="G177" s="174"/>
      <c r="H177" s="175"/>
      <c r="I177" s="180">
        <f t="shared" si="11"/>
        <v>0</v>
      </c>
      <c r="J177" s="181">
        <f t="shared" si="10"/>
        <v>0</v>
      </c>
      <c r="K177" s="189">
        <f t="shared" si="12"/>
        <v>0</v>
      </c>
      <c r="L177" s="141"/>
      <c r="M177" s="142"/>
      <c r="N177" s="143"/>
    </row>
    <row r="178" spans="2:14" s="144" customFormat="1" ht="15" hidden="1" customHeight="1" x14ac:dyDescent="0.25">
      <c r="B178" s="188" t="s">
        <v>1283</v>
      </c>
      <c r="C178" s="159"/>
      <c r="D178" s="160"/>
      <c r="E178" s="161"/>
      <c r="F178" s="162"/>
      <c r="G178" s="174"/>
      <c r="H178" s="175"/>
      <c r="I178" s="180">
        <f t="shared" si="11"/>
        <v>0</v>
      </c>
      <c r="J178" s="181">
        <f t="shared" si="10"/>
        <v>0</v>
      </c>
      <c r="K178" s="189">
        <f t="shared" si="12"/>
        <v>0</v>
      </c>
      <c r="L178" s="141"/>
      <c r="M178" s="142"/>
      <c r="N178" s="143"/>
    </row>
    <row r="179" spans="2:14" s="144" customFormat="1" ht="15" hidden="1" customHeight="1" x14ac:dyDescent="0.25">
      <c r="B179" s="188" t="s">
        <v>1284</v>
      </c>
      <c r="C179" s="159"/>
      <c r="D179" s="160"/>
      <c r="E179" s="161"/>
      <c r="F179" s="162"/>
      <c r="G179" s="174"/>
      <c r="H179" s="175"/>
      <c r="I179" s="180">
        <f t="shared" si="11"/>
        <v>0</v>
      </c>
      <c r="J179" s="181">
        <f t="shared" si="10"/>
        <v>0</v>
      </c>
      <c r="K179" s="189">
        <f t="shared" si="12"/>
        <v>0</v>
      </c>
      <c r="L179" s="141"/>
      <c r="M179" s="142"/>
      <c r="N179" s="143"/>
    </row>
    <row r="180" spans="2:14" s="144" customFormat="1" ht="15" hidden="1" customHeight="1" x14ac:dyDescent="0.25">
      <c r="B180" s="188" t="s">
        <v>1285</v>
      </c>
      <c r="C180" s="159"/>
      <c r="D180" s="160"/>
      <c r="E180" s="161"/>
      <c r="F180" s="162"/>
      <c r="G180" s="174"/>
      <c r="H180" s="175"/>
      <c r="I180" s="180">
        <f t="shared" si="11"/>
        <v>0</v>
      </c>
      <c r="J180" s="181">
        <f t="shared" si="10"/>
        <v>0</v>
      </c>
      <c r="K180" s="189">
        <f t="shared" si="12"/>
        <v>0</v>
      </c>
      <c r="L180" s="141"/>
      <c r="M180" s="142"/>
      <c r="N180" s="143"/>
    </row>
    <row r="181" spans="2:14" s="144" customFormat="1" ht="15" hidden="1" customHeight="1" x14ac:dyDescent="0.25">
      <c r="B181" s="188" t="s">
        <v>1286</v>
      </c>
      <c r="C181" s="159"/>
      <c r="D181" s="160"/>
      <c r="E181" s="161"/>
      <c r="F181" s="162"/>
      <c r="G181" s="174"/>
      <c r="H181" s="175"/>
      <c r="I181" s="180">
        <f t="shared" si="11"/>
        <v>0</v>
      </c>
      <c r="J181" s="181">
        <f t="shared" si="10"/>
        <v>0</v>
      </c>
      <c r="K181" s="189">
        <f t="shared" si="12"/>
        <v>0</v>
      </c>
      <c r="L181" s="141"/>
      <c r="M181" s="142"/>
      <c r="N181" s="143"/>
    </row>
    <row r="182" spans="2:14" s="144" customFormat="1" ht="15" hidden="1" customHeight="1" x14ac:dyDescent="0.25">
      <c r="B182" s="188" t="s">
        <v>1287</v>
      </c>
      <c r="C182" s="159"/>
      <c r="D182" s="160"/>
      <c r="E182" s="161"/>
      <c r="F182" s="162"/>
      <c r="G182" s="174"/>
      <c r="H182" s="175"/>
      <c r="I182" s="180">
        <f t="shared" si="11"/>
        <v>0</v>
      </c>
      <c r="J182" s="181">
        <f t="shared" si="10"/>
        <v>0</v>
      </c>
      <c r="K182" s="189">
        <f t="shared" si="12"/>
        <v>0</v>
      </c>
      <c r="L182" s="141"/>
      <c r="M182" s="142"/>
      <c r="N182" s="143"/>
    </row>
    <row r="183" spans="2:14" s="144" customFormat="1" ht="15" hidden="1" customHeight="1" x14ac:dyDescent="0.25">
      <c r="B183" s="188" t="s">
        <v>1288</v>
      </c>
      <c r="C183" s="159"/>
      <c r="D183" s="160"/>
      <c r="E183" s="161"/>
      <c r="F183" s="162"/>
      <c r="G183" s="174"/>
      <c r="H183" s="175"/>
      <c r="I183" s="180">
        <f t="shared" si="11"/>
        <v>0</v>
      </c>
      <c r="J183" s="181">
        <f t="shared" si="10"/>
        <v>0</v>
      </c>
      <c r="K183" s="189">
        <f t="shared" si="12"/>
        <v>0</v>
      </c>
      <c r="L183" s="141"/>
      <c r="M183" s="142"/>
      <c r="N183" s="143"/>
    </row>
    <row r="184" spans="2:14" s="144" customFormat="1" ht="15" hidden="1" customHeight="1" x14ac:dyDescent="0.25">
      <c r="B184" s="188" t="s">
        <v>1289</v>
      </c>
      <c r="C184" s="159"/>
      <c r="D184" s="160"/>
      <c r="E184" s="161"/>
      <c r="F184" s="162"/>
      <c r="G184" s="174"/>
      <c r="H184" s="175"/>
      <c r="I184" s="180">
        <f t="shared" si="11"/>
        <v>0</v>
      </c>
      <c r="J184" s="181">
        <f t="shared" si="10"/>
        <v>0</v>
      </c>
      <c r="K184" s="189">
        <f t="shared" si="12"/>
        <v>0</v>
      </c>
      <c r="L184" s="141"/>
      <c r="M184" s="142"/>
      <c r="N184" s="143"/>
    </row>
    <row r="185" spans="2:14" s="144" customFormat="1" ht="15" hidden="1" customHeight="1" x14ac:dyDescent="0.25">
      <c r="B185" s="188" t="s">
        <v>1290</v>
      </c>
      <c r="C185" s="159"/>
      <c r="D185" s="160"/>
      <c r="E185" s="161"/>
      <c r="F185" s="162"/>
      <c r="G185" s="174"/>
      <c r="H185" s="175"/>
      <c r="I185" s="180">
        <f t="shared" si="11"/>
        <v>0</v>
      </c>
      <c r="J185" s="181">
        <f t="shared" si="10"/>
        <v>0</v>
      </c>
      <c r="K185" s="189">
        <f t="shared" si="12"/>
        <v>0</v>
      </c>
      <c r="L185" s="141"/>
      <c r="M185" s="142"/>
      <c r="N185" s="143"/>
    </row>
    <row r="186" spans="2:14" s="144" customFormat="1" ht="15" hidden="1" customHeight="1" x14ac:dyDescent="0.25">
      <c r="B186" s="188" t="s">
        <v>1291</v>
      </c>
      <c r="C186" s="159"/>
      <c r="D186" s="160"/>
      <c r="E186" s="161"/>
      <c r="F186" s="162"/>
      <c r="G186" s="174"/>
      <c r="H186" s="175"/>
      <c r="I186" s="180">
        <f t="shared" si="11"/>
        <v>0</v>
      </c>
      <c r="J186" s="181">
        <f t="shared" si="10"/>
        <v>0</v>
      </c>
      <c r="K186" s="189">
        <f t="shared" si="12"/>
        <v>0</v>
      </c>
      <c r="L186" s="141"/>
      <c r="M186" s="142"/>
      <c r="N186" s="143"/>
    </row>
    <row r="187" spans="2:14" s="144" customFormat="1" ht="15" hidden="1" customHeight="1" x14ac:dyDescent="0.25">
      <c r="B187" s="188" t="s">
        <v>1292</v>
      </c>
      <c r="C187" s="159"/>
      <c r="D187" s="160"/>
      <c r="E187" s="161"/>
      <c r="F187" s="162"/>
      <c r="G187" s="174"/>
      <c r="H187" s="175"/>
      <c r="I187" s="180">
        <f t="shared" si="11"/>
        <v>0</v>
      </c>
      <c r="J187" s="181">
        <f t="shared" si="10"/>
        <v>0</v>
      </c>
      <c r="K187" s="189">
        <f t="shared" si="12"/>
        <v>0</v>
      </c>
      <c r="L187" s="141"/>
      <c r="M187" s="142"/>
      <c r="N187" s="143"/>
    </row>
    <row r="188" spans="2:14" s="144" customFormat="1" ht="15" hidden="1" customHeight="1" x14ac:dyDescent="0.25">
      <c r="B188" s="188" t="s">
        <v>1293</v>
      </c>
      <c r="C188" s="159"/>
      <c r="D188" s="160"/>
      <c r="E188" s="161"/>
      <c r="F188" s="162"/>
      <c r="G188" s="174"/>
      <c r="H188" s="175"/>
      <c r="I188" s="180">
        <f t="shared" si="11"/>
        <v>0</v>
      </c>
      <c r="J188" s="181">
        <f t="shared" si="10"/>
        <v>0</v>
      </c>
      <c r="K188" s="189">
        <f t="shared" si="12"/>
        <v>0</v>
      </c>
      <c r="L188" s="141"/>
      <c r="M188" s="142"/>
      <c r="N188" s="143"/>
    </row>
    <row r="189" spans="2:14" s="144" customFormat="1" ht="15" hidden="1" customHeight="1" x14ac:dyDescent="0.25">
      <c r="B189" s="188" t="s">
        <v>1294</v>
      </c>
      <c r="C189" s="159"/>
      <c r="D189" s="160"/>
      <c r="E189" s="161"/>
      <c r="F189" s="162"/>
      <c r="G189" s="174"/>
      <c r="H189" s="175"/>
      <c r="I189" s="180">
        <f t="shared" si="11"/>
        <v>0</v>
      </c>
      <c r="J189" s="181">
        <f t="shared" si="10"/>
        <v>0</v>
      </c>
      <c r="K189" s="189">
        <f t="shared" si="12"/>
        <v>0</v>
      </c>
      <c r="L189" s="141"/>
      <c r="M189" s="142"/>
      <c r="N189" s="143"/>
    </row>
    <row r="190" spans="2:14" s="144" customFormat="1" ht="15" hidden="1" customHeight="1" x14ac:dyDescent="0.25">
      <c r="B190" s="188" t="s">
        <v>1295</v>
      </c>
      <c r="C190" s="159"/>
      <c r="D190" s="160"/>
      <c r="E190" s="161"/>
      <c r="F190" s="162"/>
      <c r="G190" s="174"/>
      <c r="H190" s="175"/>
      <c r="I190" s="180">
        <f t="shared" si="11"/>
        <v>0</v>
      </c>
      <c r="J190" s="181">
        <f t="shared" si="10"/>
        <v>0</v>
      </c>
      <c r="K190" s="189">
        <f t="shared" si="12"/>
        <v>0</v>
      </c>
      <c r="L190" s="141"/>
      <c r="M190" s="142"/>
      <c r="N190" s="143"/>
    </row>
    <row r="191" spans="2:14" s="144" customFormat="1" ht="15" hidden="1" customHeight="1" x14ac:dyDescent="0.25">
      <c r="B191" s="188" t="s">
        <v>1296</v>
      </c>
      <c r="C191" s="159"/>
      <c r="D191" s="160"/>
      <c r="E191" s="161"/>
      <c r="F191" s="162"/>
      <c r="G191" s="174"/>
      <c r="H191" s="175"/>
      <c r="I191" s="180">
        <f t="shared" si="11"/>
        <v>0</v>
      </c>
      <c r="J191" s="181">
        <f t="shared" si="10"/>
        <v>0</v>
      </c>
      <c r="K191" s="189">
        <f t="shared" si="12"/>
        <v>0</v>
      </c>
      <c r="L191" s="141"/>
      <c r="M191" s="142"/>
      <c r="N191" s="143"/>
    </row>
    <row r="192" spans="2:14" s="144" customFormat="1" ht="15" hidden="1" customHeight="1" x14ac:dyDescent="0.25">
      <c r="B192" s="188" t="s">
        <v>1297</v>
      </c>
      <c r="C192" s="159"/>
      <c r="D192" s="160"/>
      <c r="E192" s="161"/>
      <c r="F192" s="162"/>
      <c r="G192" s="174"/>
      <c r="H192" s="175"/>
      <c r="I192" s="180">
        <f t="shared" si="11"/>
        <v>0</v>
      </c>
      <c r="J192" s="181">
        <f t="shared" si="10"/>
        <v>0</v>
      </c>
      <c r="K192" s="189">
        <f t="shared" si="12"/>
        <v>0</v>
      </c>
      <c r="L192" s="141"/>
      <c r="M192" s="142"/>
      <c r="N192" s="143"/>
    </row>
    <row r="193" spans="2:14" s="144" customFormat="1" ht="15" hidden="1" customHeight="1" x14ac:dyDescent="0.25">
      <c r="B193" s="188" t="s">
        <v>1298</v>
      </c>
      <c r="C193" s="159"/>
      <c r="D193" s="160"/>
      <c r="E193" s="161"/>
      <c r="F193" s="162"/>
      <c r="G193" s="174"/>
      <c r="H193" s="175"/>
      <c r="I193" s="180">
        <f t="shared" si="11"/>
        <v>0</v>
      </c>
      <c r="J193" s="181">
        <f t="shared" si="10"/>
        <v>0</v>
      </c>
      <c r="K193" s="189">
        <f t="shared" si="12"/>
        <v>0</v>
      </c>
      <c r="L193" s="141"/>
      <c r="M193" s="142"/>
      <c r="N193" s="143"/>
    </row>
    <row r="194" spans="2:14" s="144" customFormat="1" ht="15" hidden="1" customHeight="1" x14ac:dyDescent="0.25">
      <c r="B194" s="188" t="s">
        <v>1299</v>
      </c>
      <c r="C194" s="159"/>
      <c r="D194" s="160"/>
      <c r="E194" s="161"/>
      <c r="F194" s="162"/>
      <c r="G194" s="174"/>
      <c r="H194" s="175"/>
      <c r="I194" s="180">
        <f t="shared" si="11"/>
        <v>0</v>
      </c>
      <c r="J194" s="181">
        <f t="shared" si="10"/>
        <v>0</v>
      </c>
      <c r="K194" s="189">
        <f t="shared" si="12"/>
        <v>0</v>
      </c>
      <c r="L194" s="141"/>
      <c r="M194" s="142"/>
      <c r="N194" s="143"/>
    </row>
    <row r="195" spans="2:14" s="144" customFormat="1" ht="15" customHeight="1" x14ac:dyDescent="0.25">
      <c r="B195" s="188">
        <v>3</v>
      </c>
      <c r="C195" s="163"/>
      <c r="D195" s="164" t="s">
        <v>963</v>
      </c>
      <c r="E195" s="165"/>
      <c r="F195" s="165"/>
      <c r="G195" s="176"/>
      <c r="H195" s="177"/>
      <c r="I195" s="153">
        <f>SUBTOTAL(9,I196:I284)</f>
        <v>0</v>
      </c>
      <c r="J195" s="181"/>
      <c r="K195" s="190">
        <f>SUBTOTAL(9,K196:K284)</f>
        <v>0</v>
      </c>
      <c r="L195" s="141"/>
      <c r="M195" s="142"/>
      <c r="N195" s="143"/>
    </row>
    <row r="196" spans="2:14" s="144" customFormat="1" ht="15" customHeight="1" x14ac:dyDescent="0.25">
      <c r="B196" s="188" t="s">
        <v>964</v>
      </c>
      <c r="C196" s="159"/>
      <c r="D196" s="160"/>
      <c r="E196" s="161"/>
      <c r="F196" s="162"/>
      <c r="G196" s="174"/>
      <c r="H196" s="175"/>
      <c r="I196" s="180">
        <f>ROUND(H196*G196,2)</f>
        <v>0</v>
      </c>
      <c r="J196" s="181">
        <f t="shared" si="10"/>
        <v>0</v>
      </c>
      <c r="K196" s="189">
        <f>ROUND(J196*G196,2)</f>
        <v>0</v>
      </c>
      <c r="L196" s="141"/>
      <c r="M196" s="142"/>
      <c r="N196" s="143"/>
    </row>
    <row r="197" spans="2:14" s="144" customFormat="1" ht="15" customHeight="1" x14ac:dyDescent="0.25">
      <c r="B197" s="188" t="s">
        <v>965</v>
      </c>
      <c r="C197" s="159"/>
      <c r="D197" s="160"/>
      <c r="E197" s="161"/>
      <c r="F197" s="162"/>
      <c r="G197" s="174"/>
      <c r="H197" s="175"/>
      <c r="I197" s="180">
        <f t="shared" ref="I197:I200" si="13">ROUND(H197*G197,2)</f>
        <v>0</v>
      </c>
      <c r="J197" s="181">
        <f t="shared" si="10"/>
        <v>0</v>
      </c>
      <c r="K197" s="189">
        <f>ROUND(J197*G197,2)</f>
        <v>0</v>
      </c>
      <c r="L197" s="141"/>
      <c r="M197" s="142"/>
      <c r="N197" s="143"/>
    </row>
    <row r="198" spans="2:14" s="144" customFormat="1" ht="15" customHeight="1" x14ac:dyDescent="0.25">
      <c r="B198" s="188" t="s">
        <v>966</v>
      </c>
      <c r="C198" s="159"/>
      <c r="D198" s="160"/>
      <c r="E198" s="161"/>
      <c r="F198" s="162"/>
      <c r="G198" s="174"/>
      <c r="H198" s="175"/>
      <c r="I198" s="180">
        <f t="shared" si="13"/>
        <v>0</v>
      </c>
      <c r="J198" s="181">
        <f t="shared" si="10"/>
        <v>0</v>
      </c>
      <c r="K198" s="189">
        <f>ROUND(J198*G198,2)</f>
        <v>0</v>
      </c>
      <c r="L198" s="141"/>
      <c r="M198" s="142"/>
      <c r="N198" s="143"/>
    </row>
    <row r="199" spans="2:14" s="144" customFormat="1" ht="15" customHeight="1" x14ac:dyDescent="0.25">
      <c r="B199" s="188" t="s">
        <v>967</v>
      </c>
      <c r="C199" s="159"/>
      <c r="D199" s="160"/>
      <c r="E199" s="161"/>
      <c r="F199" s="162"/>
      <c r="G199" s="174"/>
      <c r="H199" s="175"/>
      <c r="I199" s="180">
        <f t="shared" si="13"/>
        <v>0</v>
      </c>
      <c r="J199" s="181">
        <f t="shared" si="10"/>
        <v>0</v>
      </c>
      <c r="K199" s="189">
        <f>ROUND(J199*G199,2)</f>
        <v>0</v>
      </c>
      <c r="L199" s="141"/>
      <c r="M199" s="142"/>
      <c r="N199" s="143"/>
    </row>
    <row r="200" spans="2:14" s="144" customFormat="1" ht="15" customHeight="1" x14ac:dyDescent="0.25">
      <c r="B200" s="188" t="s">
        <v>968</v>
      </c>
      <c r="C200" s="159"/>
      <c r="D200" s="160"/>
      <c r="E200" s="161"/>
      <c r="F200" s="162"/>
      <c r="G200" s="174"/>
      <c r="H200" s="175"/>
      <c r="I200" s="180">
        <f t="shared" si="13"/>
        <v>0</v>
      </c>
      <c r="J200" s="181">
        <f t="shared" si="10"/>
        <v>0</v>
      </c>
      <c r="K200" s="189">
        <f>ROUND(J200*G200,2)</f>
        <v>0</v>
      </c>
      <c r="L200" s="141"/>
      <c r="M200" s="142"/>
      <c r="N200" s="143"/>
    </row>
    <row r="201" spans="2:14" s="144" customFormat="1" ht="15" hidden="1" customHeight="1" x14ac:dyDescent="0.25">
      <c r="B201" s="188" t="s">
        <v>1300</v>
      </c>
      <c r="C201" s="159"/>
      <c r="D201" s="160"/>
      <c r="E201" s="161"/>
      <c r="F201" s="162"/>
      <c r="G201" s="174"/>
      <c r="H201" s="175"/>
      <c r="I201" s="180">
        <f t="shared" ref="I201:I264" si="14">ROUND(H201*G201,2)</f>
        <v>0</v>
      </c>
      <c r="J201" s="181">
        <f t="shared" si="10"/>
        <v>0</v>
      </c>
      <c r="K201" s="189">
        <f t="shared" ref="K201:K264" si="15">ROUND(J201*G201,2)</f>
        <v>0</v>
      </c>
      <c r="L201" s="141"/>
      <c r="M201" s="142"/>
      <c r="N201" s="143"/>
    </row>
    <row r="202" spans="2:14" s="144" customFormat="1" ht="15" hidden="1" customHeight="1" x14ac:dyDescent="0.25">
      <c r="B202" s="188" t="s">
        <v>1301</v>
      </c>
      <c r="C202" s="159"/>
      <c r="D202" s="160"/>
      <c r="E202" s="161"/>
      <c r="F202" s="162"/>
      <c r="G202" s="174"/>
      <c r="H202" s="175"/>
      <c r="I202" s="180">
        <f t="shared" si="14"/>
        <v>0</v>
      </c>
      <c r="J202" s="181">
        <f t="shared" si="10"/>
        <v>0</v>
      </c>
      <c r="K202" s="189">
        <f t="shared" si="15"/>
        <v>0</v>
      </c>
      <c r="L202" s="141"/>
      <c r="M202" s="142"/>
      <c r="N202" s="143"/>
    </row>
    <row r="203" spans="2:14" s="144" customFormat="1" ht="15" hidden="1" customHeight="1" x14ac:dyDescent="0.25">
      <c r="B203" s="188" t="s">
        <v>1302</v>
      </c>
      <c r="C203" s="159"/>
      <c r="D203" s="160"/>
      <c r="E203" s="161"/>
      <c r="F203" s="162"/>
      <c r="G203" s="174"/>
      <c r="H203" s="175"/>
      <c r="I203" s="180">
        <f t="shared" si="14"/>
        <v>0</v>
      </c>
      <c r="J203" s="181">
        <f t="shared" si="10"/>
        <v>0</v>
      </c>
      <c r="K203" s="189">
        <f t="shared" si="15"/>
        <v>0</v>
      </c>
      <c r="L203" s="141"/>
      <c r="M203" s="142"/>
      <c r="N203" s="143"/>
    </row>
    <row r="204" spans="2:14" s="144" customFormat="1" ht="15" hidden="1" customHeight="1" x14ac:dyDescent="0.25">
      <c r="B204" s="188" t="s">
        <v>1303</v>
      </c>
      <c r="C204" s="159"/>
      <c r="D204" s="160"/>
      <c r="E204" s="161"/>
      <c r="F204" s="162"/>
      <c r="G204" s="174"/>
      <c r="H204" s="175"/>
      <c r="I204" s="180">
        <f t="shared" si="14"/>
        <v>0</v>
      </c>
      <c r="J204" s="181">
        <f t="shared" si="10"/>
        <v>0</v>
      </c>
      <c r="K204" s="189">
        <f t="shared" si="15"/>
        <v>0</v>
      </c>
      <c r="L204" s="141"/>
      <c r="M204" s="142"/>
      <c r="N204" s="143"/>
    </row>
    <row r="205" spans="2:14" s="144" customFormat="1" ht="15" hidden="1" customHeight="1" x14ac:dyDescent="0.25">
      <c r="B205" s="188" t="s">
        <v>1304</v>
      </c>
      <c r="C205" s="159"/>
      <c r="D205" s="160"/>
      <c r="E205" s="161"/>
      <c r="F205" s="162"/>
      <c r="G205" s="174"/>
      <c r="H205" s="175"/>
      <c r="I205" s="180">
        <f t="shared" si="14"/>
        <v>0</v>
      </c>
      <c r="J205" s="181">
        <f t="shared" si="10"/>
        <v>0</v>
      </c>
      <c r="K205" s="189">
        <f t="shared" si="15"/>
        <v>0</v>
      </c>
      <c r="L205" s="141"/>
      <c r="M205" s="142"/>
      <c r="N205" s="143"/>
    </row>
    <row r="206" spans="2:14" s="144" customFormat="1" ht="15" hidden="1" customHeight="1" x14ac:dyDescent="0.25">
      <c r="B206" s="188" t="s">
        <v>1305</v>
      </c>
      <c r="C206" s="159"/>
      <c r="D206" s="160"/>
      <c r="E206" s="161"/>
      <c r="F206" s="162"/>
      <c r="G206" s="174"/>
      <c r="H206" s="175"/>
      <c r="I206" s="180">
        <f t="shared" si="14"/>
        <v>0</v>
      </c>
      <c r="J206" s="181">
        <f t="shared" si="10"/>
        <v>0</v>
      </c>
      <c r="K206" s="189">
        <f t="shared" si="15"/>
        <v>0</v>
      </c>
      <c r="L206" s="141"/>
      <c r="M206" s="142"/>
      <c r="N206" s="143"/>
    </row>
    <row r="207" spans="2:14" s="144" customFormat="1" ht="15" hidden="1" customHeight="1" x14ac:dyDescent="0.25">
      <c r="B207" s="188" t="s">
        <v>1306</v>
      </c>
      <c r="C207" s="159"/>
      <c r="D207" s="160"/>
      <c r="E207" s="161"/>
      <c r="F207" s="162"/>
      <c r="G207" s="174"/>
      <c r="H207" s="175"/>
      <c r="I207" s="180">
        <f t="shared" si="14"/>
        <v>0</v>
      </c>
      <c r="J207" s="181">
        <f t="shared" si="10"/>
        <v>0</v>
      </c>
      <c r="K207" s="189">
        <f t="shared" si="15"/>
        <v>0</v>
      </c>
      <c r="L207" s="141"/>
      <c r="M207" s="142"/>
      <c r="N207" s="143"/>
    </row>
    <row r="208" spans="2:14" s="144" customFormat="1" ht="15" hidden="1" customHeight="1" x14ac:dyDescent="0.25">
      <c r="B208" s="188" t="s">
        <v>1307</v>
      </c>
      <c r="C208" s="159"/>
      <c r="D208" s="160"/>
      <c r="E208" s="161"/>
      <c r="F208" s="162"/>
      <c r="G208" s="174"/>
      <c r="H208" s="175"/>
      <c r="I208" s="180">
        <f t="shared" si="14"/>
        <v>0</v>
      </c>
      <c r="J208" s="181">
        <f t="shared" si="10"/>
        <v>0</v>
      </c>
      <c r="K208" s="189">
        <f t="shared" si="15"/>
        <v>0</v>
      </c>
      <c r="L208" s="141"/>
      <c r="M208" s="142"/>
      <c r="N208" s="143"/>
    </row>
    <row r="209" spans="2:14" s="144" customFormat="1" ht="15" hidden="1" customHeight="1" x14ac:dyDescent="0.25">
      <c r="B209" s="188" t="s">
        <v>1308</v>
      </c>
      <c r="C209" s="159"/>
      <c r="D209" s="160"/>
      <c r="E209" s="161"/>
      <c r="F209" s="162"/>
      <c r="G209" s="174"/>
      <c r="H209" s="175"/>
      <c r="I209" s="180">
        <f t="shared" si="14"/>
        <v>0</v>
      </c>
      <c r="J209" s="181">
        <f t="shared" ref="J209:J272" si="16">ROUND(H209*(1+IF(F209="BDI 1",$D$8,IF(F209="BDI 2",$D$9,0))),2)</f>
        <v>0</v>
      </c>
      <c r="K209" s="189">
        <f t="shared" si="15"/>
        <v>0</v>
      </c>
      <c r="L209" s="141"/>
      <c r="M209" s="142"/>
      <c r="N209" s="143"/>
    </row>
    <row r="210" spans="2:14" s="144" customFormat="1" ht="15" hidden="1" customHeight="1" x14ac:dyDescent="0.25">
      <c r="B210" s="188" t="s">
        <v>1309</v>
      </c>
      <c r="C210" s="159"/>
      <c r="D210" s="160"/>
      <c r="E210" s="161"/>
      <c r="F210" s="162"/>
      <c r="G210" s="174"/>
      <c r="H210" s="175"/>
      <c r="I210" s="180">
        <f t="shared" si="14"/>
        <v>0</v>
      </c>
      <c r="J210" s="181">
        <f t="shared" si="16"/>
        <v>0</v>
      </c>
      <c r="K210" s="189">
        <f t="shared" si="15"/>
        <v>0</v>
      </c>
      <c r="L210" s="141"/>
      <c r="M210" s="142"/>
      <c r="N210" s="143"/>
    </row>
    <row r="211" spans="2:14" s="144" customFormat="1" ht="15" hidden="1" customHeight="1" x14ac:dyDescent="0.25">
      <c r="B211" s="188" t="s">
        <v>1310</v>
      </c>
      <c r="C211" s="159"/>
      <c r="D211" s="160"/>
      <c r="E211" s="161"/>
      <c r="F211" s="162"/>
      <c r="G211" s="174"/>
      <c r="H211" s="175"/>
      <c r="I211" s="180">
        <f t="shared" si="14"/>
        <v>0</v>
      </c>
      <c r="J211" s="181">
        <f t="shared" si="16"/>
        <v>0</v>
      </c>
      <c r="K211" s="189">
        <f t="shared" si="15"/>
        <v>0</v>
      </c>
      <c r="L211" s="141"/>
      <c r="M211" s="142"/>
      <c r="N211" s="143"/>
    </row>
    <row r="212" spans="2:14" s="144" customFormat="1" ht="15" hidden="1" customHeight="1" x14ac:dyDescent="0.25">
      <c r="B212" s="188" t="s">
        <v>1311</v>
      </c>
      <c r="C212" s="159"/>
      <c r="D212" s="160"/>
      <c r="E212" s="161"/>
      <c r="F212" s="162"/>
      <c r="G212" s="174"/>
      <c r="H212" s="175"/>
      <c r="I212" s="180">
        <f t="shared" si="14"/>
        <v>0</v>
      </c>
      <c r="J212" s="181">
        <f t="shared" si="16"/>
        <v>0</v>
      </c>
      <c r="K212" s="189">
        <f t="shared" si="15"/>
        <v>0</v>
      </c>
      <c r="L212" s="141"/>
      <c r="M212" s="142"/>
      <c r="N212" s="143"/>
    </row>
    <row r="213" spans="2:14" s="144" customFormat="1" ht="15" hidden="1" customHeight="1" x14ac:dyDescent="0.25">
      <c r="B213" s="188" t="s">
        <v>1312</v>
      </c>
      <c r="C213" s="159"/>
      <c r="D213" s="160"/>
      <c r="E213" s="161"/>
      <c r="F213" s="162"/>
      <c r="G213" s="174"/>
      <c r="H213" s="175"/>
      <c r="I213" s="180">
        <f t="shared" si="14"/>
        <v>0</v>
      </c>
      <c r="J213" s="181">
        <f t="shared" si="16"/>
        <v>0</v>
      </c>
      <c r="K213" s="189">
        <f t="shared" si="15"/>
        <v>0</v>
      </c>
      <c r="L213" s="141"/>
      <c r="M213" s="142"/>
      <c r="N213" s="143"/>
    </row>
    <row r="214" spans="2:14" s="144" customFormat="1" ht="15" hidden="1" customHeight="1" x14ac:dyDescent="0.25">
      <c r="B214" s="188" t="s">
        <v>1313</v>
      </c>
      <c r="C214" s="159"/>
      <c r="D214" s="160"/>
      <c r="E214" s="161"/>
      <c r="F214" s="162"/>
      <c r="G214" s="174"/>
      <c r="H214" s="175"/>
      <c r="I214" s="180">
        <f t="shared" si="14"/>
        <v>0</v>
      </c>
      <c r="J214" s="181">
        <f t="shared" si="16"/>
        <v>0</v>
      </c>
      <c r="K214" s="189">
        <f t="shared" si="15"/>
        <v>0</v>
      </c>
      <c r="L214" s="141"/>
      <c r="M214" s="142"/>
      <c r="N214" s="143"/>
    </row>
    <row r="215" spans="2:14" s="144" customFormat="1" ht="15" hidden="1" customHeight="1" x14ac:dyDescent="0.25">
      <c r="B215" s="188" t="s">
        <v>1314</v>
      </c>
      <c r="C215" s="159"/>
      <c r="D215" s="160"/>
      <c r="E215" s="161"/>
      <c r="F215" s="162"/>
      <c r="G215" s="174"/>
      <c r="H215" s="175"/>
      <c r="I215" s="180">
        <f t="shared" si="14"/>
        <v>0</v>
      </c>
      <c r="J215" s="181">
        <f t="shared" si="16"/>
        <v>0</v>
      </c>
      <c r="K215" s="189">
        <f t="shared" si="15"/>
        <v>0</v>
      </c>
      <c r="L215" s="141"/>
      <c r="M215" s="142"/>
      <c r="N215" s="143"/>
    </row>
    <row r="216" spans="2:14" s="144" customFormat="1" ht="15" hidden="1" customHeight="1" x14ac:dyDescent="0.25">
      <c r="B216" s="188" t="s">
        <v>1315</v>
      </c>
      <c r="C216" s="159"/>
      <c r="D216" s="160"/>
      <c r="E216" s="161"/>
      <c r="F216" s="162"/>
      <c r="G216" s="174"/>
      <c r="H216" s="175"/>
      <c r="I216" s="180">
        <f t="shared" si="14"/>
        <v>0</v>
      </c>
      <c r="J216" s="181">
        <f t="shared" si="16"/>
        <v>0</v>
      </c>
      <c r="K216" s="189">
        <f t="shared" si="15"/>
        <v>0</v>
      </c>
      <c r="L216" s="141"/>
      <c r="M216" s="142"/>
      <c r="N216" s="143"/>
    </row>
    <row r="217" spans="2:14" s="144" customFormat="1" ht="15" hidden="1" customHeight="1" x14ac:dyDescent="0.25">
      <c r="B217" s="188" t="s">
        <v>1316</v>
      </c>
      <c r="C217" s="159"/>
      <c r="D217" s="160"/>
      <c r="E217" s="161"/>
      <c r="F217" s="162"/>
      <c r="G217" s="174"/>
      <c r="H217" s="175"/>
      <c r="I217" s="180">
        <f t="shared" si="14"/>
        <v>0</v>
      </c>
      <c r="J217" s="181">
        <f t="shared" si="16"/>
        <v>0</v>
      </c>
      <c r="K217" s="189">
        <f t="shared" si="15"/>
        <v>0</v>
      </c>
      <c r="L217" s="141"/>
      <c r="M217" s="142"/>
      <c r="N217" s="143"/>
    </row>
    <row r="218" spans="2:14" s="144" customFormat="1" ht="15" hidden="1" customHeight="1" x14ac:dyDescent="0.25">
      <c r="B218" s="188" t="s">
        <v>1317</v>
      </c>
      <c r="C218" s="159"/>
      <c r="D218" s="160"/>
      <c r="E218" s="161"/>
      <c r="F218" s="162"/>
      <c r="G218" s="174"/>
      <c r="H218" s="175"/>
      <c r="I218" s="180">
        <f t="shared" si="14"/>
        <v>0</v>
      </c>
      <c r="J218" s="181">
        <f t="shared" si="16"/>
        <v>0</v>
      </c>
      <c r="K218" s="189">
        <f t="shared" si="15"/>
        <v>0</v>
      </c>
      <c r="L218" s="141"/>
      <c r="M218" s="142"/>
      <c r="N218" s="143"/>
    </row>
    <row r="219" spans="2:14" s="144" customFormat="1" ht="15" hidden="1" customHeight="1" x14ac:dyDescent="0.25">
      <c r="B219" s="188" t="s">
        <v>1318</v>
      </c>
      <c r="C219" s="159"/>
      <c r="D219" s="160"/>
      <c r="E219" s="161"/>
      <c r="F219" s="162"/>
      <c r="G219" s="174"/>
      <c r="H219" s="175"/>
      <c r="I219" s="180">
        <f t="shared" si="14"/>
        <v>0</v>
      </c>
      <c r="J219" s="181">
        <f t="shared" si="16"/>
        <v>0</v>
      </c>
      <c r="K219" s="189">
        <f t="shared" si="15"/>
        <v>0</v>
      </c>
      <c r="L219" s="141"/>
      <c r="M219" s="142"/>
      <c r="N219" s="143"/>
    </row>
    <row r="220" spans="2:14" s="144" customFormat="1" ht="15" hidden="1" customHeight="1" x14ac:dyDescent="0.25">
      <c r="B220" s="188" t="s">
        <v>1319</v>
      </c>
      <c r="C220" s="159"/>
      <c r="D220" s="160"/>
      <c r="E220" s="161"/>
      <c r="F220" s="162"/>
      <c r="G220" s="174"/>
      <c r="H220" s="175"/>
      <c r="I220" s="180">
        <f t="shared" si="14"/>
        <v>0</v>
      </c>
      <c r="J220" s="181">
        <f t="shared" si="16"/>
        <v>0</v>
      </c>
      <c r="K220" s="189">
        <f t="shared" si="15"/>
        <v>0</v>
      </c>
      <c r="L220" s="141"/>
      <c r="M220" s="142"/>
      <c r="N220" s="143"/>
    </row>
    <row r="221" spans="2:14" s="144" customFormat="1" ht="15" hidden="1" customHeight="1" x14ac:dyDescent="0.25">
      <c r="B221" s="188" t="s">
        <v>1320</v>
      </c>
      <c r="C221" s="159"/>
      <c r="D221" s="160"/>
      <c r="E221" s="161"/>
      <c r="F221" s="162"/>
      <c r="G221" s="174"/>
      <c r="H221" s="175"/>
      <c r="I221" s="180">
        <f t="shared" si="14"/>
        <v>0</v>
      </c>
      <c r="J221" s="181">
        <f t="shared" si="16"/>
        <v>0</v>
      </c>
      <c r="K221" s="189">
        <f t="shared" si="15"/>
        <v>0</v>
      </c>
      <c r="L221" s="141"/>
      <c r="M221" s="142"/>
      <c r="N221" s="143"/>
    </row>
    <row r="222" spans="2:14" s="144" customFormat="1" ht="15" hidden="1" customHeight="1" x14ac:dyDescent="0.25">
      <c r="B222" s="188" t="s">
        <v>1321</v>
      </c>
      <c r="C222" s="159"/>
      <c r="D222" s="160"/>
      <c r="E222" s="161"/>
      <c r="F222" s="162"/>
      <c r="G222" s="174"/>
      <c r="H222" s="175"/>
      <c r="I222" s="180">
        <f t="shared" si="14"/>
        <v>0</v>
      </c>
      <c r="J222" s="181">
        <f t="shared" si="16"/>
        <v>0</v>
      </c>
      <c r="K222" s="189">
        <f t="shared" si="15"/>
        <v>0</v>
      </c>
      <c r="L222" s="141"/>
      <c r="M222" s="142"/>
      <c r="N222" s="143"/>
    </row>
    <row r="223" spans="2:14" s="144" customFormat="1" ht="15" hidden="1" customHeight="1" x14ac:dyDescent="0.25">
      <c r="B223" s="188" t="s">
        <v>1322</v>
      </c>
      <c r="C223" s="159"/>
      <c r="D223" s="160"/>
      <c r="E223" s="161"/>
      <c r="F223" s="162"/>
      <c r="G223" s="174"/>
      <c r="H223" s="175"/>
      <c r="I223" s="180">
        <f t="shared" si="14"/>
        <v>0</v>
      </c>
      <c r="J223" s="181">
        <f t="shared" si="16"/>
        <v>0</v>
      </c>
      <c r="K223" s="189">
        <f t="shared" si="15"/>
        <v>0</v>
      </c>
      <c r="L223" s="141"/>
      <c r="M223" s="142"/>
      <c r="N223" s="143"/>
    </row>
    <row r="224" spans="2:14" s="144" customFormat="1" ht="15" hidden="1" customHeight="1" x14ac:dyDescent="0.25">
      <c r="B224" s="188" t="s">
        <v>1323</v>
      </c>
      <c r="C224" s="159"/>
      <c r="D224" s="160"/>
      <c r="E224" s="161"/>
      <c r="F224" s="162"/>
      <c r="G224" s="174"/>
      <c r="H224" s="175"/>
      <c r="I224" s="180">
        <f t="shared" si="14"/>
        <v>0</v>
      </c>
      <c r="J224" s="181">
        <f t="shared" si="16"/>
        <v>0</v>
      </c>
      <c r="K224" s="189">
        <f t="shared" si="15"/>
        <v>0</v>
      </c>
      <c r="L224" s="141"/>
      <c r="M224" s="142"/>
      <c r="N224" s="143"/>
    </row>
    <row r="225" spans="2:14" s="144" customFormat="1" ht="15" hidden="1" customHeight="1" x14ac:dyDescent="0.25">
      <c r="B225" s="188" t="s">
        <v>1324</v>
      </c>
      <c r="C225" s="159"/>
      <c r="D225" s="160"/>
      <c r="E225" s="161"/>
      <c r="F225" s="162"/>
      <c r="G225" s="174"/>
      <c r="H225" s="175"/>
      <c r="I225" s="180">
        <f t="shared" si="14"/>
        <v>0</v>
      </c>
      <c r="J225" s="181">
        <f t="shared" si="16"/>
        <v>0</v>
      </c>
      <c r="K225" s="189">
        <f t="shared" si="15"/>
        <v>0</v>
      </c>
      <c r="L225" s="141"/>
      <c r="M225" s="142"/>
      <c r="N225" s="143"/>
    </row>
    <row r="226" spans="2:14" s="144" customFormat="1" ht="15" hidden="1" customHeight="1" x14ac:dyDescent="0.25">
      <c r="B226" s="188" t="s">
        <v>1325</v>
      </c>
      <c r="C226" s="159"/>
      <c r="D226" s="160"/>
      <c r="E226" s="161"/>
      <c r="F226" s="162"/>
      <c r="G226" s="174"/>
      <c r="H226" s="175"/>
      <c r="I226" s="180">
        <f t="shared" si="14"/>
        <v>0</v>
      </c>
      <c r="J226" s="181">
        <f t="shared" si="16"/>
        <v>0</v>
      </c>
      <c r="K226" s="189">
        <f t="shared" si="15"/>
        <v>0</v>
      </c>
      <c r="L226" s="141"/>
      <c r="M226" s="142"/>
      <c r="N226" s="143"/>
    </row>
    <row r="227" spans="2:14" s="144" customFormat="1" ht="15" hidden="1" customHeight="1" x14ac:dyDescent="0.25">
      <c r="B227" s="188" t="s">
        <v>1326</v>
      </c>
      <c r="C227" s="159"/>
      <c r="D227" s="160"/>
      <c r="E227" s="161"/>
      <c r="F227" s="162"/>
      <c r="G227" s="174"/>
      <c r="H227" s="175"/>
      <c r="I227" s="180">
        <f t="shared" si="14"/>
        <v>0</v>
      </c>
      <c r="J227" s="181">
        <f t="shared" si="16"/>
        <v>0</v>
      </c>
      <c r="K227" s="189">
        <f t="shared" si="15"/>
        <v>0</v>
      </c>
      <c r="L227" s="141"/>
      <c r="M227" s="142"/>
      <c r="N227" s="143"/>
    </row>
    <row r="228" spans="2:14" s="144" customFormat="1" ht="15" hidden="1" customHeight="1" x14ac:dyDescent="0.25">
      <c r="B228" s="188" t="s">
        <v>1327</v>
      </c>
      <c r="C228" s="159"/>
      <c r="D228" s="160"/>
      <c r="E228" s="161"/>
      <c r="F228" s="162"/>
      <c r="G228" s="174"/>
      <c r="H228" s="175"/>
      <c r="I228" s="180">
        <f t="shared" si="14"/>
        <v>0</v>
      </c>
      <c r="J228" s="181">
        <f t="shared" si="16"/>
        <v>0</v>
      </c>
      <c r="K228" s="189">
        <f t="shared" si="15"/>
        <v>0</v>
      </c>
      <c r="L228" s="141"/>
      <c r="M228" s="142"/>
      <c r="N228" s="143"/>
    </row>
    <row r="229" spans="2:14" s="144" customFormat="1" ht="15" hidden="1" customHeight="1" x14ac:dyDescent="0.25">
      <c r="B229" s="188" t="s">
        <v>1328</v>
      </c>
      <c r="C229" s="159"/>
      <c r="D229" s="160"/>
      <c r="E229" s="161"/>
      <c r="F229" s="162"/>
      <c r="G229" s="174"/>
      <c r="H229" s="175"/>
      <c r="I229" s="180">
        <f t="shared" si="14"/>
        <v>0</v>
      </c>
      <c r="J229" s="181">
        <f t="shared" si="16"/>
        <v>0</v>
      </c>
      <c r="K229" s="189">
        <f t="shared" si="15"/>
        <v>0</v>
      </c>
      <c r="L229" s="141"/>
      <c r="M229" s="142"/>
      <c r="N229" s="143"/>
    </row>
    <row r="230" spans="2:14" s="144" customFormat="1" ht="15" hidden="1" customHeight="1" x14ac:dyDescent="0.25">
      <c r="B230" s="188" t="s">
        <v>1329</v>
      </c>
      <c r="C230" s="159"/>
      <c r="D230" s="160"/>
      <c r="E230" s="161"/>
      <c r="F230" s="162"/>
      <c r="G230" s="174"/>
      <c r="H230" s="175"/>
      <c r="I230" s="180">
        <f t="shared" si="14"/>
        <v>0</v>
      </c>
      <c r="J230" s="181">
        <f t="shared" si="16"/>
        <v>0</v>
      </c>
      <c r="K230" s="189">
        <f t="shared" si="15"/>
        <v>0</v>
      </c>
      <c r="L230" s="141"/>
      <c r="M230" s="142"/>
      <c r="N230" s="143"/>
    </row>
    <row r="231" spans="2:14" s="144" customFormat="1" ht="15" hidden="1" customHeight="1" x14ac:dyDescent="0.25">
      <c r="B231" s="188" t="s">
        <v>1330</v>
      </c>
      <c r="C231" s="159"/>
      <c r="D231" s="160"/>
      <c r="E231" s="161"/>
      <c r="F231" s="162"/>
      <c r="G231" s="174"/>
      <c r="H231" s="175"/>
      <c r="I231" s="180">
        <f t="shared" si="14"/>
        <v>0</v>
      </c>
      <c r="J231" s="181">
        <f t="shared" si="16"/>
        <v>0</v>
      </c>
      <c r="K231" s="189">
        <f t="shared" si="15"/>
        <v>0</v>
      </c>
      <c r="L231" s="141"/>
      <c r="M231" s="142"/>
      <c r="N231" s="143"/>
    </row>
    <row r="232" spans="2:14" s="144" customFormat="1" ht="15" hidden="1" customHeight="1" x14ac:dyDescent="0.25">
      <c r="B232" s="188" t="s">
        <v>1331</v>
      </c>
      <c r="C232" s="159"/>
      <c r="D232" s="160"/>
      <c r="E232" s="161"/>
      <c r="F232" s="162"/>
      <c r="G232" s="174"/>
      <c r="H232" s="175"/>
      <c r="I232" s="180">
        <f t="shared" si="14"/>
        <v>0</v>
      </c>
      <c r="J232" s="181">
        <f t="shared" si="16"/>
        <v>0</v>
      </c>
      <c r="K232" s="189">
        <f t="shared" si="15"/>
        <v>0</v>
      </c>
      <c r="L232" s="141"/>
      <c r="M232" s="142"/>
      <c r="N232" s="143"/>
    </row>
    <row r="233" spans="2:14" s="144" customFormat="1" ht="15" hidden="1" customHeight="1" x14ac:dyDescent="0.25">
      <c r="B233" s="188" t="s">
        <v>1332</v>
      </c>
      <c r="C233" s="159"/>
      <c r="D233" s="160"/>
      <c r="E233" s="161"/>
      <c r="F233" s="162"/>
      <c r="G233" s="174"/>
      <c r="H233" s="175"/>
      <c r="I233" s="180">
        <f t="shared" si="14"/>
        <v>0</v>
      </c>
      <c r="J233" s="181">
        <f t="shared" si="16"/>
        <v>0</v>
      </c>
      <c r="K233" s="189">
        <f t="shared" si="15"/>
        <v>0</v>
      </c>
      <c r="L233" s="141"/>
      <c r="M233" s="142"/>
      <c r="N233" s="143"/>
    </row>
    <row r="234" spans="2:14" s="144" customFormat="1" ht="15" hidden="1" customHeight="1" x14ac:dyDescent="0.25">
      <c r="B234" s="188" t="s">
        <v>1333</v>
      </c>
      <c r="C234" s="159"/>
      <c r="D234" s="160"/>
      <c r="E234" s="161"/>
      <c r="F234" s="162"/>
      <c r="G234" s="174"/>
      <c r="H234" s="175"/>
      <c r="I234" s="180">
        <f t="shared" si="14"/>
        <v>0</v>
      </c>
      <c r="J234" s="181">
        <f t="shared" si="16"/>
        <v>0</v>
      </c>
      <c r="K234" s="189">
        <f t="shared" si="15"/>
        <v>0</v>
      </c>
      <c r="L234" s="141"/>
      <c r="M234" s="142"/>
      <c r="N234" s="143"/>
    </row>
    <row r="235" spans="2:14" s="144" customFormat="1" ht="15" hidden="1" customHeight="1" x14ac:dyDescent="0.25">
      <c r="B235" s="188" t="s">
        <v>1334</v>
      </c>
      <c r="C235" s="159"/>
      <c r="D235" s="160"/>
      <c r="E235" s="161"/>
      <c r="F235" s="162"/>
      <c r="G235" s="174"/>
      <c r="H235" s="175"/>
      <c r="I235" s="180">
        <f t="shared" si="14"/>
        <v>0</v>
      </c>
      <c r="J235" s="181">
        <f t="shared" si="16"/>
        <v>0</v>
      </c>
      <c r="K235" s="189">
        <f t="shared" si="15"/>
        <v>0</v>
      </c>
      <c r="L235" s="141"/>
      <c r="M235" s="142"/>
      <c r="N235" s="143"/>
    </row>
    <row r="236" spans="2:14" s="144" customFormat="1" ht="15" hidden="1" customHeight="1" x14ac:dyDescent="0.25">
      <c r="B236" s="188" t="s">
        <v>1335</v>
      </c>
      <c r="C236" s="159"/>
      <c r="D236" s="160"/>
      <c r="E236" s="161"/>
      <c r="F236" s="162"/>
      <c r="G236" s="174"/>
      <c r="H236" s="175"/>
      <c r="I236" s="180">
        <f t="shared" si="14"/>
        <v>0</v>
      </c>
      <c r="J236" s="181">
        <f t="shared" si="16"/>
        <v>0</v>
      </c>
      <c r="K236" s="189">
        <f t="shared" si="15"/>
        <v>0</v>
      </c>
      <c r="L236" s="141"/>
      <c r="M236" s="142"/>
      <c r="N236" s="143"/>
    </row>
    <row r="237" spans="2:14" s="144" customFormat="1" ht="15" hidden="1" customHeight="1" x14ac:dyDescent="0.25">
      <c r="B237" s="188" t="s">
        <v>1336</v>
      </c>
      <c r="C237" s="159"/>
      <c r="D237" s="160"/>
      <c r="E237" s="161"/>
      <c r="F237" s="162"/>
      <c r="G237" s="174"/>
      <c r="H237" s="175"/>
      <c r="I237" s="180">
        <f t="shared" si="14"/>
        <v>0</v>
      </c>
      <c r="J237" s="181">
        <f t="shared" si="16"/>
        <v>0</v>
      </c>
      <c r="K237" s="189">
        <f t="shared" si="15"/>
        <v>0</v>
      </c>
      <c r="L237" s="141"/>
      <c r="M237" s="142"/>
      <c r="N237" s="143"/>
    </row>
    <row r="238" spans="2:14" s="144" customFormat="1" ht="15" hidden="1" customHeight="1" x14ac:dyDescent="0.25">
      <c r="B238" s="188" t="s">
        <v>1337</v>
      </c>
      <c r="C238" s="159"/>
      <c r="D238" s="160"/>
      <c r="E238" s="161"/>
      <c r="F238" s="162"/>
      <c r="G238" s="174"/>
      <c r="H238" s="175"/>
      <c r="I238" s="180">
        <f t="shared" si="14"/>
        <v>0</v>
      </c>
      <c r="J238" s="181">
        <f t="shared" si="16"/>
        <v>0</v>
      </c>
      <c r="K238" s="189">
        <f t="shared" si="15"/>
        <v>0</v>
      </c>
      <c r="L238" s="141"/>
      <c r="M238" s="142"/>
      <c r="N238" s="143"/>
    </row>
    <row r="239" spans="2:14" s="144" customFormat="1" ht="15" hidden="1" customHeight="1" x14ac:dyDescent="0.25">
      <c r="B239" s="188" t="s">
        <v>1338</v>
      </c>
      <c r="C239" s="159"/>
      <c r="D239" s="160"/>
      <c r="E239" s="161"/>
      <c r="F239" s="162"/>
      <c r="G239" s="174"/>
      <c r="H239" s="175"/>
      <c r="I239" s="180">
        <f t="shared" si="14"/>
        <v>0</v>
      </c>
      <c r="J239" s="181">
        <f t="shared" si="16"/>
        <v>0</v>
      </c>
      <c r="K239" s="189">
        <f t="shared" si="15"/>
        <v>0</v>
      </c>
      <c r="L239" s="141"/>
      <c r="M239" s="142"/>
      <c r="N239" s="143"/>
    </row>
    <row r="240" spans="2:14" s="144" customFormat="1" ht="15" hidden="1" customHeight="1" x14ac:dyDescent="0.25">
      <c r="B240" s="188" t="s">
        <v>1339</v>
      </c>
      <c r="C240" s="159"/>
      <c r="D240" s="160"/>
      <c r="E240" s="161"/>
      <c r="F240" s="162"/>
      <c r="G240" s="174"/>
      <c r="H240" s="175"/>
      <c r="I240" s="180">
        <f t="shared" si="14"/>
        <v>0</v>
      </c>
      <c r="J240" s="181">
        <f t="shared" si="16"/>
        <v>0</v>
      </c>
      <c r="K240" s="189">
        <f t="shared" si="15"/>
        <v>0</v>
      </c>
      <c r="L240" s="141"/>
      <c r="M240" s="142"/>
      <c r="N240" s="143"/>
    </row>
    <row r="241" spans="2:14" s="144" customFormat="1" ht="15" hidden="1" customHeight="1" x14ac:dyDescent="0.25">
      <c r="B241" s="188" t="s">
        <v>1340</v>
      </c>
      <c r="C241" s="159"/>
      <c r="D241" s="160"/>
      <c r="E241" s="161"/>
      <c r="F241" s="162"/>
      <c r="G241" s="174"/>
      <c r="H241" s="175"/>
      <c r="I241" s="180">
        <f t="shared" si="14"/>
        <v>0</v>
      </c>
      <c r="J241" s="181">
        <f t="shared" si="16"/>
        <v>0</v>
      </c>
      <c r="K241" s="189">
        <f t="shared" si="15"/>
        <v>0</v>
      </c>
      <c r="L241" s="141"/>
      <c r="M241" s="142"/>
      <c r="N241" s="143"/>
    </row>
    <row r="242" spans="2:14" s="144" customFormat="1" ht="15" hidden="1" customHeight="1" x14ac:dyDescent="0.25">
      <c r="B242" s="188" t="s">
        <v>1341</v>
      </c>
      <c r="C242" s="159"/>
      <c r="D242" s="160"/>
      <c r="E242" s="161"/>
      <c r="F242" s="162"/>
      <c r="G242" s="174"/>
      <c r="H242" s="175"/>
      <c r="I242" s="180">
        <f t="shared" si="14"/>
        <v>0</v>
      </c>
      <c r="J242" s="181">
        <f t="shared" si="16"/>
        <v>0</v>
      </c>
      <c r="K242" s="189">
        <f t="shared" si="15"/>
        <v>0</v>
      </c>
      <c r="L242" s="141"/>
      <c r="M242" s="142"/>
      <c r="N242" s="143"/>
    </row>
    <row r="243" spans="2:14" s="144" customFormat="1" ht="15" hidden="1" customHeight="1" x14ac:dyDescent="0.25">
      <c r="B243" s="188" t="s">
        <v>1342</v>
      </c>
      <c r="C243" s="159"/>
      <c r="D243" s="160"/>
      <c r="E243" s="161"/>
      <c r="F243" s="162"/>
      <c r="G243" s="174"/>
      <c r="H243" s="175"/>
      <c r="I243" s="180">
        <f t="shared" si="14"/>
        <v>0</v>
      </c>
      <c r="J243" s="181">
        <f t="shared" si="16"/>
        <v>0</v>
      </c>
      <c r="K243" s="189">
        <f t="shared" si="15"/>
        <v>0</v>
      </c>
      <c r="L243" s="141"/>
      <c r="M243" s="142"/>
      <c r="N243" s="143"/>
    </row>
    <row r="244" spans="2:14" s="144" customFormat="1" ht="15" hidden="1" customHeight="1" x14ac:dyDescent="0.25">
      <c r="B244" s="188" t="s">
        <v>1343</v>
      </c>
      <c r="C244" s="159"/>
      <c r="D244" s="160"/>
      <c r="E244" s="161"/>
      <c r="F244" s="162"/>
      <c r="G244" s="174"/>
      <c r="H244" s="175"/>
      <c r="I244" s="180">
        <f t="shared" si="14"/>
        <v>0</v>
      </c>
      <c r="J244" s="181">
        <f t="shared" si="16"/>
        <v>0</v>
      </c>
      <c r="K244" s="189">
        <f t="shared" si="15"/>
        <v>0</v>
      </c>
      <c r="L244" s="141"/>
      <c r="M244" s="142"/>
      <c r="N244" s="143"/>
    </row>
    <row r="245" spans="2:14" s="144" customFormat="1" ht="15" hidden="1" customHeight="1" x14ac:dyDescent="0.25">
      <c r="B245" s="188" t="s">
        <v>1344</v>
      </c>
      <c r="C245" s="159"/>
      <c r="D245" s="160"/>
      <c r="E245" s="161"/>
      <c r="F245" s="162"/>
      <c r="G245" s="174"/>
      <c r="H245" s="175"/>
      <c r="I245" s="180">
        <f t="shared" si="14"/>
        <v>0</v>
      </c>
      <c r="J245" s="181">
        <f t="shared" si="16"/>
        <v>0</v>
      </c>
      <c r="K245" s="189">
        <f t="shared" si="15"/>
        <v>0</v>
      </c>
      <c r="L245" s="141"/>
      <c r="M245" s="142"/>
      <c r="N245" s="143"/>
    </row>
    <row r="246" spans="2:14" s="144" customFormat="1" ht="15" hidden="1" customHeight="1" x14ac:dyDescent="0.25">
      <c r="B246" s="188" t="s">
        <v>1345</v>
      </c>
      <c r="C246" s="159"/>
      <c r="D246" s="160"/>
      <c r="E246" s="161"/>
      <c r="F246" s="162"/>
      <c r="G246" s="174"/>
      <c r="H246" s="175"/>
      <c r="I246" s="180">
        <f t="shared" si="14"/>
        <v>0</v>
      </c>
      <c r="J246" s="181">
        <f t="shared" si="16"/>
        <v>0</v>
      </c>
      <c r="K246" s="189">
        <f t="shared" si="15"/>
        <v>0</v>
      </c>
      <c r="L246" s="141"/>
      <c r="M246" s="142"/>
      <c r="N246" s="143"/>
    </row>
    <row r="247" spans="2:14" s="144" customFormat="1" ht="15" hidden="1" customHeight="1" x14ac:dyDescent="0.25">
      <c r="B247" s="188" t="s">
        <v>1346</v>
      </c>
      <c r="C247" s="159"/>
      <c r="D247" s="160"/>
      <c r="E247" s="161"/>
      <c r="F247" s="162"/>
      <c r="G247" s="174"/>
      <c r="H247" s="175"/>
      <c r="I247" s="180">
        <f t="shared" si="14"/>
        <v>0</v>
      </c>
      <c r="J247" s="181">
        <f t="shared" si="16"/>
        <v>0</v>
      </c>
      <c r="K247" s="189">
        <f t="shared" si="15"/>
        <v>0</v>
      </c>
      <c r="L247" s="141"/>
      <c r="M247" s="142"/>
      <c r="N247" s="143"/>
    </row>
    <row r="248" spans="2:14" s="144" customFormat="1" ht="15" hidden="1" customHeight="1" x14ac:dyDescent="0.25">
      <c r="B248" s="188" t="s">
        <v>1347</v>
      </c>
      <c r="C248" s="159"/>
      <c r="D248" s="160"/>
      <c r="E248" s="161"/>
      <c r="F248" s="162"/>
      <c r="G248" s="174"/>
      <c r="H248" s="175"/>
      <c r="I248" s="180">
        <f t="shared" si="14"/>
        <v>0</v>
      </c>
      <c r="J248" s="181">
        <f t="shared" si="16"/>
        <v>0</v>
      </c>
      <c r="K248" s="189">
        <f t="shared" si="15"/>
        <v>0</v>
      </c>
      <c r="L248" s="141"/>
      <c r="M248" s="142"/>
      <c r="N248" s="143"/>
    </row>
    <row r="249" spans="2:14" s="144" customFormat="1" ht="15" hidden="1" customHeight="1" x14ac:dyDescent="0.25">
      <c r="B249" s="188" t="s">
        <v>1348</v>
      </c>
      <c r="C249" s="159"/>
      <c r="D249" s="160"/>
      <c r="E249" s="161"/>
      <c r="F249" s="162"/>
      <c r="G249" s="174"/>
      <c r="H249" s="175"/>
      <c r="I249" s="180">
        <f t="shared" si="14"/>
        <v>0</v>
      </c>
      <c r="J249" s="181">
        <f t="shared" si="16"/>
        <v>0</v>
      </c>
      <c r="K249" s="189">
        <f t="shared" si="15"/>
        <v>0</v>
      </c>
      <c r="L249" s="141"/>
      <c r="M249" s="142"/>
      <c r="N249" s="143"/>
    </row>
    <row r="250" spans="2:14" s="144" customFormat="1" ht="15" hidden="1" customHeight="1" x14ac:dyDescent="0.25">
      <c r="B250" s="188" t="s">
        <v>1349</v>
      </c>
      <c r="C250" s="159"/>
      <c r="D250" s="160"/>
      <c r="E250" s="161"/>
      <c r="F250" s="162"/>
      <c r="G250" s="174"/>
      <c r="H250" s="175"/>
      <c r="I250" s="180">
        <f t="shared" si="14"/>
        <v>0</v>
      </c>
      <c r="J250" s="181">
        <f t="shared" si="16"/>
        <v>0</v>
      </c>
      <c r="K250" s="189">
        <f t="shared" si="15"/>
        <v>0</v>
      </c>
      <c r="L250" s="141"/>
      <c r="M250" s="142"/>
      <c r="N250" s="143"/>
    </row>
    <row r="251" spans="2:14" s="144" customFormat="1" ht="15" hidden="1" customHeight="1" x14ac:dyDescent="0.25">
      <c r="B251" s="188" t="s">
        <v>1350</v>
      </c>
      <c r="C251" s="159"/>
      <c r="D251" s="160"/>
      <c r="E251" s="161"/>
      <c r="F251" s="162"/>
      <c r="G251" s="174"/>
      <c r="H251" s="175"/>
      <c r="I251" s="180">
        <f t="shared" si="14"/>
        <v>0</v>
      </c>
      <c r="J251" s="181">
        <f t="shared" si="16"/>
        <v>0</v>
      </c>
      <c r="K251" s="189">
        <f t="shared" si="15"/>
        <v>0</v>
      </c>
      <c r="L251" s="141"/>
      <c r="M251" s="142"/>
      <c r="N251" s="143"/>
    </row>
    <row r="252" spans="2:14" s="144" customFormat="1" ht="15" hidden="1" customHeight="1" x14ac:dyDescent="0.25">
      <c r="B252" s="188" t="s">
        <v>1351</v>
      </c>
      <c r="C252" s="159"/>
      <c r="D252" s="160"/>
      <c r="E252" s="161"/>
      <c r="F252" s="162"/>
      <c r="G252" s="174"/>
      <c r="H252" s="175"/>
      <c r="I252" s="180">
        <f t="shared" si="14"/>
        <v>0</v>
      </c>
      <c r="J252" s="181">
        <f t="shared" si="16"/>
        <v>0</v>
      </c>
      <c r="K252" s="189">
        <f t="shared" si="15"/>
        <v>0</v>
      </c>
      <c r="L252" s="141"/>
      <c r="M252" s="142"/>
      <c r="N252" s="143"/>
    </row>
    <row r="253" spans="2:14" s="144" customFormat="1" ht="15" hidden="1" customHeight="1" x14ac:dyDescent="0.25">
      <c r="B253" s="188" t="s">
        <v>1352</v>
      </c>
      <c r="C253" s="159"/>
      <c r="D253" s="160"/>
      <c r="E253" s="161"/>
      <c r="F253" s="162"/>
      <c r="G253" s="174"/>
      <c r="H253" s="175"/>
      <c r="I253" s="180">
        <f t="shared" si="14"/>
        <v>0</v>
      </c>
      <c r="J253" s="181">
        <f t="shared" si="16"/>
        <v>0</v>
      </c>
      <c r="K253" s="189">
        <f t="shared" si="15"/>
        <v>0</v>
      </c>
      <c r="L253" s="141"/>
      <c r="M253" s="142"/>
      <c r="N253" s="143"/>
    </row>
    <row r="254" spans="2:14" s="144" customFormat="1" ht="15" hidden="1" customHeight="1" x14ac:dyDescent="0.25">
      <c r="B254" s="188" t="s">
        <v>1353</v>
      </c>
      <c r="C254" s="159"/>
      <c r="D254" s="160"/>
      <c r="E254" s="161"/>
      <c r="F254" s="162"/>
      <c r="G254" s="174"/>
      <c r="H254" s="175"/>
      <c r="I254" s="180">
        <f t="shared" si="14"/>
        <v>0</v>
      </c>
      <c r="J254" s="181">
        <f t="shared" si="16"/>
        <v>0</v>
      </c>
      <c r="K254" s="189">
        <f t="shared" si="15"/>
        <v>0</v>
      </c>
      <c r="L254" s="141"/>
      <c r="M254" s="142"/>
      <c r="N254" s="143"/>
    </row>
    <row r="255" spans="2:14" s="144" customFormat="1" ht="15" hidden="1" customHeight="1" x14ac:dyDescent="0.25">
      <c r="B255" s="188" t="s">
        <v>1354</v>
      </c>
      <c r="C255" s="159"/>
      <c r="D255" s="160"/>
      <c r="E255" s="161"/>
      <c r="F255" s="162"/>
      <c r="G255" s="174"/>
      <c r="H255" s="175"/>
      <c r="I255" s="180">
        <f t="shared" si="14"/>
        <v>0</v>
      </c>
      <c r="J255" s="181">
        <f t="shared" si="16"/>
        <v>0</v>
      </c>
      <c r="K255" s="189">
        <f t="shared" si="15"/>
        <v>0</v>
      </c>
      <c r="L255" s="141"/>
      <c r="M255" s="142"/>
      <c r="N255" s="143"/>
    </row>
    <row r="256" spans="2:14" s="144" customFormat="1" ht="15" hidden="1" customHeight="1" x14ac:dyDescent="0.25">
      <c r="B256" s="188" t="s">
        <v>1355</v>
      </c>
      <c r="C256" s="159"/>
      <c r="D256" s="160"/>
      <c r="E256" s="161"/>
      <c r="F256" s="162"/>
      <c r="G256" s="174"/>
      <c r="H256" s="175"/>
      <c r="I256" s="180">
        <f t="shared" si="14"/>
        <v>0</v>
      </c>
      <c r="J256" s="181">
        <f t="shared" si="16"/>
        <v>0</v>
      </c>
      <c r="K256" s="189">
        <f t="shared" si="15"/>
        <v>0</v>
      </c>
      <c r="L256" s="141"/>
      <c r="M256" s="142"/>
      <c r="N256" s="143"/>
    </row>
    <row r="257" spans="2:14" s="144" customFormat="1" ht="15" hidden="1" customHeight="1" x14ac:dyDescent="0.25">
      <c r="B257" s="188" t="s">
        <v>1356</v>
      </c>
      <c r="C257" s="159"/>
      <c r="D257" s="160"/>
      <c r="E257" s="161"/>
      <c r="F257" s="162"/>
      <c r="G257" s="174"/>
      <c r="H257" s="175"/>
      <c r="I257" s="180">
        <f t="shared" si="14"/>
        <v>0</v>
      </c>
      <c r="J257" s="181">
        <f t="shared" si="16"/>
        <v>0</v>
      </c>
      <c r="K257" s="189">
        <f t="shared" si="15"/>
        <v>0</v>
      </c>
      <c r="L257" s="141"/>
      <c r="M257" s="142"/>
      <c r="N257" s="143"/>
    </row>
    <row r="258" spans="2:14" s="144" customFormat="1" ht="15" hidden="1" customHeight="1" x14ac:dyDescent="0.25">
      <c r="B258" s="188" t="s">
        <v>1357</v>
      </c>
      <c r="C258" s="159"/>
      <c r="D258" s="160"/>
      <c r="E258" s="161"/>
      <c r="F258" s="162"/>
      <c r="G258" s="174"/>
      <c r="H258" s="175"/>
      <c r="I258" s="180">
        <f t="shared" si="14"/>
        <v>0</v>
      </c>
      <c r="J258" s="181">
        <f t="shared" si="16"/>
        <v>0</v>
      </c>
      <c r="K258" s="189">
        <f t="shared" si="15"/>
        <v>0</v>
      </c>
      <c r="L258" s="141"/>
      <c r="M258" s="142"/>
      <c r="N258" s="143"/>
    </row>
    <row r="259" spans="2:14" s="144" customFormat="1" ht="15" hidden="1" customHeight="1" x14ac:dyDescent="0.25">
      <c r="B259" s="188" t="s">
        <v>1358</v>
      </c>
      <c r="C259" s="159"/>
      <c r="D259" s="160"/>
      <c r="E259" s="161"/>
      <c r="F259" s="162"/>
      <c r="G259" s="174"/>
      <c r="H259" s="175"/>
      <c r="I259" s="180">
        <f t="shared" si="14"/>
        <v>0</v>
      </c>
      <c r="J259" s="181">
        <f t="shared" si="16"/>
        <v>0</v>
      </c>
      <c r="K259" s="189">
        <f t="shared" si="15"/>
        <v>0</v>
      </c>
      <c r="L259" s="141"/>
      <c r="M259" s="142"/>
      <c r="N259" s="143"/>
    </row>
    <row r="260" spans="2:14" s="144" customFormat="1" ht="15" hidden="1" customHeight="1" x14ac:dyDescent="0.25">
      <c r="B260" s="188" t="s">
        <v>1359</v>
      </c>
      <c r="C260" s="159"/>
      <c r="D260" s="160"/>
      <c r="E260" s="161"/>
      <c r="F260" s="162"/>
      <c r="G260" s="174"/>
      <c r="H260" s="175"/>
      <c r="I260" s="180">
        <f t="shared" si="14"/>
        <v>0</v>
      </c>
      <c r="J260" s="181">
        <f t="shared" si="16"/>
        <v>0</v>
      </c>
      <c r="K260" s="189">
        <f t="shared" si="15"/>
        <v>0</v>
      </c>
      <c r="L260" s="141"/>
      <c r="M260" s="142"/>
      <c r="N260" s="143"/>
    </row>
    <row r="261" spans="2:14" s="144" customFormat="1" ht="15" hidden="1" customHeight="1" x14ac:dyDescent="0.25">
      <c r="B261" s="188" t="s">
        <v>1360</v>
      </c>
      <c r="C261" s="159"/>
      <c r="D261" s="160"/>
      <c r="E261" s="161"/>
      <c r="F261" s="162"/>
      <c r="G261" s="174"/>
      <c r="H261" s="175"/>
      <c r="I261" s="180">
        <f t="shared" si="14"/>
        <v>0</v>
      </c>
      <c r="J261" s="181">
        <f t="shared" si="16"/>
        <v>0</v>
      </c>
      <c r="K261" s="189">
        <f t="shared" si="15"/>
        <v>0</v>
      </c>
      <c r="L261" s="141"/>
      <c r="M261" s="142"/>
      <c r="N261" s="143"/>
    </row>
    <row r="262" spans="2:14" s="144" customFormat="1" ht="15" hidden="1" customHeight="1" x14ac:dyDescent="0.25">
      <c r="B262" s="188" t="s">
        <v>1361</v>
      </c>
      <c r="C262" s="159"/>
      <c r="D262" s="160"/>
      <c r="E262" s="161"/>
      <c r="F262" s="162"/>
      <c r="G262" s="174"/>
      <c r="H262" s="175"/>
      <c r="I262" s="180">
        <f t="shared" si="14"/>
        <v>0</v>
      </c>
      <c r="J262" s="181">
        <f t="shared" si="16"/>
        <v>0</v>
      </c>
      <c r="K262" s="189">
        <f t="shared" si="15"/>
        <v>0</v>
      </c>
      <c r="L262" s="141"/>
      <c r="M262" s="142"/>
      <c r="N262" s="143"/>
    </row>
    <row r="263" spans="2:14" s="144" customFormat="1" ht="15" hidden="1" customHeight="1" x14ac:dyDescent="0.25">
      <c r="B263" s="188" t="s">
        <v>1362</v>
      </c>
      <c r="C263" s="159"/>
      <c r="D263" s="160"/>
      <c r="E263" s="161"/>
      <c r="F263" s="162"/>
      <c r="G263" s="174"/>
      <c r="H263" s="175"/>
      <c r="I263" s="180">
        <f t="shared" si="14"/>
        <v>0</v>
      </c>
      <c r="J263" s="181">
        <f t="shared" si="16"/>
        <v>0</v>
      </c>
      <c r="K263" s="189">
        <f t="shared" si="15"/>
        <v>0</v>
      </c>
      <c r="L263" s="141"/>
      <c r="M263" s="142"/>
      <c r="N263" s="143"/>
    </row>
    <row r="264" spans="2:14" s="144" customFormat="1" ht="15" hidden="1" customHeight="1" x14ac:dyDescent="0.25">
      <c r="B264" s="188" t="s">
        <v>1363</v>
      </c>
      <c r="C264" s="159"/>
      <c r="D264" s="160"/>
      <c r="E264" s="161"/>
      <c r="F264" s="162"/>
      <c r="G264" s="174"/>
      <c r="H264" s="175"/>
      <c r="I264" s="180">
        <f t="shared" si="14"/>
        <v>0</v>
      </c>
      <c r="J264" s="181">
        <f t="shared" si="16"/>
        <v>0</v>
      </c>
      <c r="K264" s="189">
        <f t="shared" si="15"/>
        <v>0</v>
      </c>
      <c r="L264" s="141"/>
      <c r="M264" s="142"/>
      <c r="N264" s="143"/>
    </row>
    <row r="265" spans="2:14" s="144" customFormat="1" ht="15" hidden="1" customHeight="1" x14ac:dyDescent="0.25">
      <c r="B265" s="188" t="s">
        <v>1364</v>
      </c>
      <c r="C265" s="159"/>
      <c r="D265" s="160"/>
      <c r="E265" s="161"/>
      <c r="F265" s="162"/>
      <c r="G265" s="174"/>
      <c r="H265" s="175"/>
      <c r="I265" s="180">
        <f t="shared" ref="I265:I284" si="17">ROUND(H265*G265,2)</f>
        <v>0</v>
      </c>
      <c r="J265" s="181">
        <f t="shared" si="16"/>
        <v>0</v>
      </c>
      <c r="K265" s="189">
        <f t="shared" ref="K265:K284" si="18">ROUND(J265*G265,2)</f>
        <v>0</v>
      </c>
      <c r="L265" s="141"/>
      <c r="M265" s="142"/>
      <c r="N265" s="143"/>
    </row>
    <row r="266" spans="2:14" s="144" customFormat="1" ht="15" hidden="1" customHeight="1" x14ac:dyDescent="0.25">
      <c r="B266" s="188" t="s">
        <v>1365</v>
      </c>
      <c r="C266" s="159"/>
      <c r="D266" s="160"/>
      <c r="E266" s="161"/>
      <c r="F266" s="162"/>
      <c r="G266" s="174"/>
      <c r="H266" s="175"/>
      <c r="I266" s="180">
        <f t="shared" si="17"/>
        <v>0</v>
      </c>
      <c r="J266" s="181">
        <f t="shared" si="16"/>
        <v>0</v>
      </c>
      <c r="K266" s="189">
        <f t="shared" si="18"/>
        <v>0</v>
      </c>
      <c r="L266" s="141"/>
      <c r="M266" s="142"/>
      <c r="N266" s="143"/>
    </row>
    <row r="267" spans="2:14" s="144" customFormat="1" ht="15" hidden="1" customHeight="1" x14ac:dyDescent="0.25">
      <c r="B267" s="188" t="s">
        <v>1366</v>
      </c>
      <c r="C267" s="159"/>
      <c r="D267" s="160"/>
      <c r="E267" s="161"/>
      <c r="F267" s="162"/>
      <c r="G267" s="174"/>
      <c r="H267" s="175"/>
      <c r="I267" s="180">
        <f t="shared" si="17"/>
        <v>0</v>
      </c>
      <c r="J267" s="181">
        <f t="shared" si="16"/>
        <v>0</v>
      </c>
      <c r="K267" s="189">
        <f t="shared" si="18"/>
        <v>0</v>
      </c>
      <c r="L267" s="141"/>
      <c r="M267" s="142"/>
      <c r="N267" s="143"/>
    </row>
    <row r="268" spans="2:14" s="144" customFormat="1" ht="15" hidden="1" customHeight="1" x14ac:dyDescent="0.25">
      <c r="B268" s="188" t="s">
        <v>1367</v>
      </c>
      <c r="C268" s="159"/>
      <c r="D268" s="160"/>
      <c r="E268" s="161"/>
      <c r="F268" s="162"/>
      <c r="G268" s="174"/>
      <c r="H268" s="175"/>
      <c r="I268" s="180">
        <f t="shared" si="17"/>
        <v>0</v>
      </c>
      <c r="J268" s="181">
        <f t="shared" si="16"/>
        <v>0</v>
      </c>
      <c r="K268" s="189">
        <f t="shared" si="18"/>
        <v>0</v>
      </c>
      <c r="L268" s="141"/>
      <c r="M268" s="142"/>
      <c r="N268" s="143"/>
    </row>
    <row r="269" spans="2:14" s="144" customFormat="1" ht="15" hidden="1" customHeight="1" x14ac:dyDescent="0.25">
      <c r="B269" s="188" t="s">
        <v>1368</v>
      </c>
      <c r="C269" s="159"/>
      <c r="D269" s="160"/>
      <c r="E269" s="161"/>
      <c r="F269" s="162"/>
      <c r="G269" s="174"/>
      <c r="H269" s="175"/>
      <c r="I269" s="180">
        <f t="shared" si="17"/>
        <v>0</v>
      </c>
      <c r="J269" s="181">
        <f t="shared" si="16"/>
        <v>0</v>
      </c>
      <c r="K269" s="189">
        <f t="shared" si="18"/>
        <v>0</v>
      </c>
      <c r="L269" s="141"/>
      <c r="M269" s="142"/>
      <c r="N269" s="143"/>
    </row>
    <row r="270" spans="2:14" s="144" customFormat="1" ht="15" hidden="1" customHeight="1" x14ac:dyDescent="0.25">
      <c r="B270" s="188" t="s">
        <v>1369</v>
      </c>
      <c r="C270" s="159"/>
      <c r="D270" s="160"/>
      <c r="E270" s="161"/>
      <c r="F270" s="162"/>
      <c r="G270" s="174"/>
      <c r="H270" s="175"/>
      <c r="I270" s="180">
        <f t="shared" si="17"/>
        <v>0</v>
      </c>
      <c r="J270" s="181">
        <f t="shared" si="16"/>
        <v>0</v>
      </c>
      <c r="K270" s="189">
        <f t="shared" si="18"/>
        <v>0</v>
      </c>
      <c r="L270" s="141"/>
      <c r="M270" s="142"/>
      <c r="N270" s="143"/>
    </row>
    <row r="271" spans="2:14" s="144" customFormat="1" ht="15" hidden="1" customHeight="1" x14ac:dyDescent="0.25">
      <c r="B271" s="188" t="s">
        <v>1370</v>
      </c>
      <c r="C271" s="159"/>
      <c r="D271" s="160"/>
      <c r="E271" s="161"/>
      <c r="F271" s="162"/>
      <c r="G271" s="174"/>
      <c r="H271" s="175"/>
      <c r="I271" s="180">
        <f t="shared" si="17"/>
        <v>0</v>
      </c>
      <c r="J271" s="181">
        <f t="shared" si="16"/>
        <v>0</v>
      </c>
      <c r="K271" s="189">
        <f t="shared" si="18"/>
        <v>0</v>
      </c>
      <c r="L271" s="141"/>
      <c r="M271" s="142"/>
      <c r="N271" s="143"/>
    </row>
    <row r="272" spans="2:14" s="144" customFormat="1" ht="15" hidden="1" customHeight="1" x14ac:dyDescent="0.25">
      <c r="B272" s="188" t="s">
        <v>1371</v>
      </c>
      <c r="C272" s="159"/>
      <c r="D272" s="160"/>
      <c r="E272" s="161"/>
      <c r="F272" s="162"/>
      <c r="G272" s="174"/>
      <c r="H272" s="175"/>
      <c r="I272" s="180">
        <f t="shared" si="17"/>
        <v>0</v>
      </c>
      <c r="J272" s="181">
        <f t="shared" si="16"/>
        <v>0</v>
      </c>
      <c r="K272" s="189">
        <f t="shared" si="18"/>
        <v>0</v>
      </c>
      <c r="L272" s="141"/>
      <c r="M272" s="142"/>
      <c r="N272" s="143"/>
    </row>
    <row r="273" spans="2:14" s="144" customFormat="1" ht="15" hidden="1" customHeight="1" x14ac:dyDescent="0.25">
      <c r="B273" s="188" t="s">
        <v>1372</v>
      </c>
      <c r="C273" s="159"/>
      <c r="D273" s="160"/>
      <c r="E273" s="161"/>
      <c r="F273" s="162"/>
      <c r="G273" s="174"/>
      <c r="H273" s="175"/>
      <c r="I273" s="180">
        <f t="shared" si="17"/>
        <v>0</v>
      </c>
      <c r="J273" s="181">
        <f t="shared" ref="J273:J336" si="19">ROUND(H273*(1+IF(F273="BDI 1",$D$8,IF(F273="BDI 2",$D$9,0))),2)</f>
        <v>0</v>
      </c>
      <c r="K273" s="189">
        <f t="shared" si="18"/>
        <v>0</v>
      </c>
      <c r="L273" s="141"/>
      <c r="M273" s="142"/>
      <c r="N273" s="143"/>
    </row>
    <row r="274" spans="2:14" s="144" customFormat="1" ht="15" hidden="1" customHeight="1" x14ac:dyDescent="0.25">
      <c r="B274" s="188" t="s">
        <v>1373</v>
      </c>
      <c r="C274" s="159"/>
      <c r="D274" s="160"/>
      <c r="E274" s="161"/>
      <c r="F274" s="162"/>
      <c r="G274" s="174"/>
      <c r="H274" s="175"/>
      <c r="I274" s="180">
        <f t="shared" si="17"/>
        <v>0</v>
      </c>
      <c r="J274" s="181">
        <f t="shared" si="19"/>
        <v>0</v>
      </c>
      <c r="K274" s="189">
        <f t="shared" si="18"/>
        <v>0</v>
      </c>
      <c r="L274" s="141"/>
      <c r="M274" s="142"/>
      <c r="N274" s="143"/>
    </row>
    <row r="275" spans="2:14" s="144" customFormat="1" ht="15" hidden="1" customHeight="1" x14ac:dyDescent="0.25">
      <c r="B275" s="188" t="s">
        <v>1374</v>
      </c>
      <c r="C275" s="159"/>
      <c r="D275" s="160"/>
      <c r="E275" s="161"/>
      <c r="F275" s="162"/>
      <c r="G275" s="174"/>
      <c r="H275" s="175"/>
      <c r="I275" s="180">
        <f t="shared" si="17"/>
        <v>0</v>
      </c>
      <c r="J275" s="181">
        <f t="shared" si="19"/>
        <v>0</v>
      </c>
      <c r="K275" s="189">
        <f t="shared" si="18"/>
        <v>0</v>
      </c>
      <c r="L275" s="141"/>
      <c r="M275" s="142"/>
      <c r="N275" s="143"/>
    </row>
    <row r="276" spans="2:14" s="144" customFormat="1" ht="15" hidden="1" customHeight="1" x14ac:dyDescent="0.25">
      <c r="B276" s="188" t="s">
        <v>1375</v>
      </c>
      <c r="C276" s="159"/>
      <c r="D276" s="160"/>
      <c r="E276" s="161"/>
      <c r="F276" s="162"/>
      <c r="G276" s="174"/>
      <c r="H276" s="175"/>
      <c r="I276" s="180">
        <f t="shared" si="17"/>
        <v>0</v>
      </c>
      <c r="J276" s="181">
        <f t="shared" si="19"/>
        <v>0</v>
      </c>
      <c r="K276" s="189">
        <f t="shared" si="18"/>
        <v>0</v>
      </c>
      <c r="L276" s="141"/>
      <c r="M276" s="142"/>
      <c r="N276" s="143"/>
    </row>
    <row r="277" spans="2:14" s="144" customFormat="1" ht="15" hidden="1" customHeight="1" x14ac:dyDescent="0.25">
      <c r="B277" s="188" t="s">
        <v>1376</v>
      </c>
      <c r="C277" s="159"/>
      <c r="D277" s="160"/>
      <c r="E277" s="161"/>
      <c r="F277" s="162"/>
      <c r="G277" s="174"/>
      <c r="H277" s="175"/>
      <c r="I277" s="180">
        <f t="shared" si="17"/>
        <v>0</v>
      </c>
      <c r="J277" s="181">
        <f t="shared" si="19"/>
        <v>0</v>
      </c>
      <c r="K277" s="189">
        <f t="shared" si="18"/>
        <v>0</v>
      </c>
      <c r="L277" s="141"/>
      <c r="M277" s="142"/>
      <c r="N277" s="143"/>
    </row>
    <row r="278" spans="2:14" s="144" customFormat="1" ht="15" hidden="1" customHeight="1" x14ac:dyDescent="0.25">
      <c r="B278" s="188" t="s">
        <v>1377</v>
      </c>
      <c r="C278" s="159"/>
      <c r="D278" s="160"/>
      <c r="E278" s="161"/>
      <c r="F278" s="162"/>
      <c r="G278" s="174"/>
      <c r="H278" s="175"/>
      <c r="I278" s="180">
        <f t="shared" si="17"/>
        <v>0</v>
      </c>
      <c r="J278" s="181">
        <f t="shared" si="19"/>
        <v>0</v>
      </c>
      <c r="K278" s="189">
        <f t="shared" si="18"/>
        <v>0</v>
      </c>
      <c r="L278" s="141"/>
      <c r="M278" s="142"/>
      <c r="N278" s="143"/>
    </row>
    <row r="279" spans="2:14" s="144" customFormat="1" ht="15" hidden="1" customHeight="1" x14ac:dyDescent="0.25">
      <c r="B279" s="188" t="s">
        <v>1378</v>
      </c>
      <c r="C279" s="159"/>
      <c r="D279" s="160"/>
      <c r="E279" s="161"/>
      <c r="F279" s="162"/>
      <c r="G279" s="174"/>
      <c r="H279" s="175"/>
      <c r="I279" s="180">
        <f t="shared" si="17"/>
        <v>0</v>
      </c>
      <c r="J279" s="181">
        <f t="shared" si="19"/>
        <v>0</v>
      </c>
      <c r="K279" s="189">
        <f t="shared" si="18"/>
        <v>0</v>
      </c>
      <c r="L279" s="141"/>
      <c r="M279" s="142"/>
      <c r="N279" s="143"/>
    </row>
    <row r="280" spans="2:14" s="144" customFormat="1" ht="15" hidden="1" customHeight="1" x14ac:dyDescent="0.25">
      <c r="B280" s="188" t="s">
        <v>1379</v>
      </c>
      <c r="C280" s="159"/>
      <c r="D280" s="160"/>
      <c r="E280" s="161"/>
      <c r="F280" s="162"/>
      <c r="G280" s="174"/>
      <c r="H280" s="175"/>
      <c r="I280" s="180">
        <f t="shared" si="17"/>
        <v>0</v>
      </c>
      <c r="J280" s="181">
        <f t="shared" si="19"/>
        <v>0</v>
      </c>
      <c r="K280" s="189">
        <f t="shared" si="18"/>
        <v>0</v>
      </c>
      <c r="L280" s="141"/>
      <c r="M280" s="142"/>
      <c r="N280" s="143"/>
    </row>
    <row r="281" spans="2:14" s="144" customFormat="1" ht="15" hidden="1" customHeight="1" x14ac:dyDescent="0.25">
      <c r="B281" s="188" t="s">
        <v>1380</v>
      </c>
      <c r="C281" s="159"/>
      <c r="D281" s="160"/>
      <c r="E281" s="161"/>
      <c r="F281" s="162"/>
      <c r="G281" s="174"/>
      <c r="H281" s="175"/>
      <c r="I281" s="180">
        <f t="shared" si="17"/>
        <v>0</v>
      </c>
      <c r="J281" s="181">
        <f t="shared" si="19"/>
        <v>0</v>
      </c>
      <c r="K281" s="189">
        <f t="shared" si="18"/>
        <v>0</v>
      </c>
      <c r="L281" s="141"/>
      <c r="M281" s="142"/>
      <c r="N281" s="143"/>
    </row>
    <row r="282" spans="2:14" s="144" customFormat="1" ht="15" hidden="1" customHeight="1" x14ac:dyDescent="0.25">
      <c r="B282" s="188" t="s">
        <v>1381</v>
      </c>
      <c r="C282" s="159"/>
      <c r="D282" s="160"/>
      <c r="E282" s="161"/>
      <c r="F282" s="162"/>
      <c r="G282" s="174"/>
      <c r="H282" s="175"/>
      <c r="I282" s="180">
        <f t="shared" si="17"/>
        <v>0</v>
      </c>
      <c r="J282" s="181">
        <f t="shared" si="19"/>
        <v>0</v>
      </c>
      <c r="K282" s="189">
        <f t="shared" si="18"/>
        <v>0</v>
      </c>
      <c r="L282" s="141"/>
      <c r="M282" s="142"/>
      <c r="N282" s="143"/>
    </row>
    <row r="283" spans="2:14" s="144" customFormat="1" ht="15" hidden="1" customHeight="1" x14ac:dyDescent="0.25">
      <c r="B283" s="188" t="s">
        <v>1382</v>
      </c>
      <c r="C283" s="159"/>
      <c r="D283" s="160"/>
      <c r="E283" s="161"/>
      <c r="F283" s="162"/>
      <c r="G283" s="174"/>
      <c r="H283" s="175"/>
      <c r="I283" s="180">
        <f t="shared" si="17"/>
        <v>0</v>
      </c>
      <c r="J283" s="181">
        <f t="shared" si="19"/>
        <v>0</v>
      </c>
      <c r="K283" s="189">
        <f t="shared" si="18"/>
        <v>0</v>
      </c>
      <c r="L283" s="141"/>
      <c r="M283" s="142"/>
      <c r="N283" s="143"/>
    </row>
    <row r="284" spans="2:14" s="144" customFormat="1" ht="15" hidden="1" customHeight="1" x14ac:dyDescent="0.25">
      <c r="B284" s="188" t="s">
        <v>1383</v>
      </c>
      <c r="C284" s="159"/>
      <c r="D284" s="160"/>
      <c r="E284" s="161"/>
      <c r="F284" s="162"/>
      <c r="G284" s="174"/>
      <c r="H284" s="175"/>
      <c r="I284" s="180">
        <f t="shared" si="17"/>
        <v>0</v>
      </c>
      <c r="J284" s="181">
        <f t="shared" si="19"/>
        <v>0</v>
      </c>
      <c r="K284" s="189">
        <f t="shared" si="18"/>
        <v>0</v>
      </c>
      <c r="L284" s="141"/>
      <c r="M284" s="142"/>
      <c r="N284" s="143"/>
    </row>
    <row r="285" spans="2:14" s="144" customFormat="1" ht="15" customHeight="1" x14ac:dyDescent="0.25">
      <c r="B285" s="188">
        <v>4</v>
      </c>
      <c r="C285" s="163"/>
      <c r="D285" s="164" t="s">
        <v>969</v>
      </c>
      <c r="E285" s="165"/>
      <c r="F285" s="165"/>
      <c r="G285" s="176"/>
      <c r="H285" s="177"/>
      <c r="I285" s="153">
        <f>SUBTOTAL(9,I286:I374)</f>
        <v>0</v>
      </c>
      <c r="J285" s="181"/>
      <c r="K285" s="190">
        <f>SUBTOTAL(9,K286:K374)</f>
        <v>0</v>
      </c>
      <c r="L285" s="141"/>
      <c r="M285" s="142"/>
      <c r="N285" s="143"/>
    </row>
    <row r="286" spans="2:14" s="144" customFormat="1" ht="15" customHeight="1" x14ac:dyDescent="0.25">
      <c r="B286" s="188" t="s">
        <v>970</v>
      </c>
      <c r="C286" s="159"/>
      <c r="D286" s="160"/>
      <c r="E286" s="161"/>
      <c r="F286" s="162"/>
      <c r="G286" s="174"/>
      <c r="H286" s="175"/>
      <c r="I286" s="180">
        <f>ROUND(H286*G286,2)</f>
        <v>0</v>
      </c>
      <c r="J286" s="181">
        <f t="shared" si="19"/>
        <v>0</v>
      </c>
      <c r="K286" s="189">
        <f>ROUND(J286*G286,2)</f>
        <v>0</v>
      </c>
      <c r="L286" s="141"/>
      <c r="M286" s="142"/>
      <c r="N286" s="143"/>
    </row>
    <row r="287" spans="2:14" s="144" customFormat="1" ht="15" customHeight="1" x14ac:dyDescent="0.25">
      <c r="B287" s="188" t="s">
        <v>971</v>
      </c>
      <c r="C287" s="159"/>
      <c r="D287" s="160"/>
      <c r="E287" s="161"/>
      <c r="F287" s="162"/>
      <c r="G287" s="174"/>
      <c r="H287" s="175"/>
      <c r="I287" s="180">
        <f t="shared" ref="I287:I290" si="20">ROUND(H287*G287,2)</f>
        <v>0</v>
      </c>
      <c r="J287" s="181">
        <f t="shared" si="19"/>
        <v>0</v>
      </c>
      <c r="K287" s="189">
        <f>ROUND(J287*G287,2)</f>
        <v>0</v>
      </c>
      <c r="L287" s="141"/>
      <c r="M287" s="142"/>
      <c r="N287" s="143"/>
    </row>
    <row r="288" spans="2:14" s="144" customFormat="1" ht="15" customHeight="1" x14ac:dyDescent="0.25">
      <c r="B288" s="191" t="s">
        <v>972</v>
      </c>
      <c r="C288" s="166"/>
      <c r="D288" s="167"/>
      <c r="E288" s="161"/>
      <c r="F288" s="162"/>
      <c r="G288" s="174"/>
      <c r="H288" s="175"/>
      <c r="I288" s="180">
        <f t="shared" si="20"/>
        <v>0</v>
      </c>
      <c r="J288" s="181">
        <f t="shared" si="19"/>
        <v>0</v>
      </c>
      <c r="K288" s="189">
        <f>ROUND(J288*G288,2)</f>
        <v>0</v>
      </c>
      <c r="L288" s="141"/>
      <c r="M288" s="142"/>
      <c r="N288" s="143"/>
    </row>
    <row r="289" spans="2:14" s="144" customFormat="1" ht="15" customHeight="1" x14ac:dyDescent="0.25">
      <c r="B289" s="191" t="s">
        <v>973</v>
      </c>
      <c r="C289" s="166"/>
      <c r="D289" s="167"/>
      <c r="E289" s="161"/>
      <c r="F289" s="162"/>
      <c r="G289" s="174"/>
      <c r="H289" s="175"/>
      <c r="I289" s="180">
        <f t="shared" si="20"/>
        <v>0</v>
      </c>
      <c r="J289" s="181">
        <f t="shared" si="19"/>
        <v>0</v>
      </c>
      <c r="K289" s="189">
        <f>ROUND(J289*G289,2)</f>
        <v>0</v>
      </c>
      <c r="L289" s="141"/>
      <c r="M289" s="142"/>
      <c r="N289" s="143"/>
    </row>
    <row r="290" spans="2:14" s="144" customFormat="1" ht="15" customHeight="1" x14ac:dyDescent="0.25">
      <c r="B290" s="191" t="s">
        <v>974</v>
      </c>
      <c r="C290" s="166"/>
      <c r="D290" s="167"/>
      <c r="E290" s="161"/>
      <c r="F290" s="162"/>
      <c r="G290" s="174"/>
      <c r="H290" s="175"/>
      <c r="I290" s="180">
        <f t="shared" si="20"/>
        <v>0</v>
      </c>
      <c r="J290" s="181">
        <f t="shared" si="19"/>
        <v>0</v>
      </c>
      <c r="K290" s="189">
        <f>ROUND(J290*G290,2)</f>
        <v>0</v>
      </c>
      <c r="L290" s="141"/>
      <c r="M290" s="142"/>
      <c r="N290" s="143"/>
    </row>
    <row r="291" spans="2:14" s="144" customFormat="1" ht="15" hidden="1" customHeight="1" x14ac:dyDescent="0.25">
      <c r="B291" s="191" t="s">
        <v>1384</v>
      </c>
      <c r="C291" s="166"/>
      <c r="D291" s="167"/>
      <c r="E291" s="161"/>
      <c r="F291" s="162"/>
      <c r="G291" s="174"/>
      <c r="H291" s="175"/>
      <c r="I291" s="180">
        <f t="shared" ref="I291:I354" si="21">ROUND(H291*G291,2)</f>
        <v>0</v>
      </c>
      <c r="J291" s="181">
        <f t="shared" si="19"/>
        <v>0</v>
      </c>
      <c r="K291" s="189">
        <f t="shared" ref="K291:K354" si="22">ROUND(J291*G291,2)</f>
        <v>0</v>
      </c>
      <c r="L291" s="141"/>
      <c r="M291" s="142"/>
      <c r="N291" s="143"/>
    </row>
    <row r="292" spans="2:14" s="144" customFormat="1" ht="15" hidden="1" customHeight="1" x14ac:dyDescent="0.25">
      <c r="B292" s="191" t="s">
        <v>1385</v>
      </c>
      <c r="C292" s="166"/>
      <c r="D292" s="167"/>
      <c r="E292" s="161"/>
      <c r="F292" s="162"/>
      <c r="G292" s="174"/>
      <c r="H292" s="175"/>
      <c r="I292" s="180">
        <f t="shared" si="21"/>
        <v>0</v>
      </c>
      <c r="J292" s="181">
        <f t="shared" si="19"/>
        <v>0</v>
      </c>
      <c r="K292" s="189">
        <f t="shared" si="22"/>
        <v>0</v>
      </c>
      <c r="L292" s="141"/>
      <c r="M292" s="142"/>
      <c r="N292" s="143"/>
    </row>
    <row r="293" spans="2:14" s="144" customFormat="1" ht="15" hidden="1" customHeight="1" x14ac:dyDescent="0.25">
      <c r="B293" s="191" t="s">
        <v>1386</v>
      </c>
      <c r="C293" s="166"/>
      <c r="D293" s="167"/>
      <c r="E293" s="161"/>
      <c r="F293" s="162"/>
      <c r="G293" s="174"/>
      <c r="H293" s="175"/>
      <c r="I293" s="180">
        <f t="shared" si="21"/>
        <v>0</v>
      </c>
      <c r="J293" s="181">
        <f t="shared" si="19"/>
        <v>0</v>
      </c>
      <c r="K293" s="189">
        <f t="shared" si="22"/>
        <v>0</v>
      </c>
      <c r="L293" s="141"/>
      <c r="M293" s="142"/>
      <c r="N293" s="143"/>
    </row>
    <row r="294" spans="2:14" s="144" customFormat="1" ht="15" hidden="1" customHeight="1" x14ac:dyDescent="0.25">
      <c r="B294" s="191" t="s">
        <v>1387</v>
      </c>
      <c r="C294" s="166"/>
      <c r="D294" s="167"/>
      <c r="E294" s="161"/>
      <c r="F294" s="162"/>
      <c r="G294" s="174"/>
      <c r="H294" s="175"/>
      <c r="I294" s="180">
        <f t="shared" si="21"/>
        <v>0</v>
      </c>
      <c r="J294" s="181">
        <f t="shared" si="19"/>
        <v>0</v>
      </c>
      <c r="K294" s="189">
        <f t="shared" si="22"/>
        <v>0</v>
      </c>
      <c r="L294" s="141"/>
      <c r="M294" s="142"/>
      <c r="N294" s="143"/>
    </row>
    <row r="295" spans="2:14" s="144" customFormat="1" ht="15" hidden="1" customHeight="1" x14ac:dyDescent="0.25">
      <c r="B295" s="191" t="s">
        <v>1388</v>
      </c>
      <c r="C295" s="166"/>
      <c r="D295" s="167"/>
      <c r="E295" s="161"/>
      <c r="F295" s="162"/>
      <c r="G295" s="174"/>
      <c r="H295" s="175"/>
      <c r="I295" s="180">
        <f t="shared" si="21"/>
        <v>0</v>
      </c>
      <c r="J295" s="181">
        <f t="shared" si="19"/>
        <v>0</v>
      </c>
      <c r="K295" s="189">
        <f t="shared" si="22"/>
        <v>0</v>
      </c>
      <c r="L295" s="141"/>
      <c r="M295" s="142"/>
      <c r="N295" s="143"/>
    </row>
    <row r="296" spans="2:14" s="144" customFormat="1" ht="15" hidden="1" customHeight="1" x14ac:dyDescent="0.25">
      <c r="B296" s="191" t="s">
        <v>1389</v>
      </c>
      <c r="C296" s="166"/>
      <c r="D296" s="167"/>
      <c r="E296" s="161"/>
      <c r="F296" s="162"/>
      <c r="G296" s="174"/>
      <c r="H296" s="175"/>
      <c r="I296" s="180">
        <f t="shared" si="21"/>
        <v>0</v>
      </c>
      <c r="J296" s="181">
        <f t="shared" si="19"/>
        <v>0</v>
      </c>
      <c r="K296" s="189">
        <f t="shared" si="22"/>
        <v>0</v>
      </c>
      <c r="L296" s="141"/>
      <c r="M296" s="142"/>
      <c r="N296" s="143"/>
    </row>
    <row r="297" spans="2:14" s="144" customFormat="1" ht="15" hidden="1" customHeight="1" x14ac:dyDescent="0.25">
      <c r="B297" s="191" t="s">
        <v>1390</v>
      </c>
      <c r="C297" s="166"/>
      <c r="D297" s="167"/>
      <c r="E297" s="161"/>
      <c r="F297" s="162"/>
      <c r="G297" s="174"/>
      <c r="H297" s="175"/>
      <c r="I297" s="180">
        <f t="shared" si="21"/>
        <v>0</v>
      </c>
      <c r="J297" s="181">
        <f t="shared" si="19"/>
        <v>0</v>
      </c>
      <c r="K297" s="189">
        <f t="shared" si="22"/>
        <v>0</v>
      </c>
      <c r="L297" s="141"/>
      <c r="M297" s="142"/>
      <c r="N297" s="143"/>
    </row>
    <row r="298" spans="2:14" s="144" customFormat="1" ht="15" hidden="1" customHeight="1" x14ac:dyDescent="0.25">
      <c r="B298" s="191" t="s">
        <v>1391</v>
      </c>
      <c r="C298" s="166"/>
      <c r="D298" s="167"/>
      <c r="E298" s="161"/>
      <c r="F298" s="162"/>
      <c r="G298" s="174"/>
      <c r="H298" s="175"/>
      <c r="I298" s="180">
        <f t="shared" si="21"/>
        <v>0</v>
      </c>
      <c r="J298" s="181">
        <f t="shared" si="19"/>
        <v>0</v>
      </c>
      <c r="K298" s="189">
        <f t="shared" si="22"/>
        <v>0</v>
      </c>
      <c r="L298" s="141"/>
      <c r="M298" s="142"/>
      <c r="N298" s="143"/>
    </row>
    <row r="299" spans="2:14" s="144" customFormat="1" ht="15" hidden="1" customHeight="1" x14ac:dyDescent="0.25">
      <c r="B299" s="191" t="s">
        <v>1392</v>
      </c>
      <c r="C299" s="166"/>
      <c r="D299" s="167"/>
      <c r="E299" s="161"/>
      <c r="F299" s="162"/>
      <c r="G299" s="174"/>
      <c r="H299" s="175"/>
      <c r="I299" s="180">
        <f t="shared" si="21"/>
        <v>0</v>
      </c>
      <c r="J299" s="181">
        <f t="shared" si="19"/>
        <v>0</v>
      </c>
      <c r="K299" s="189">
        <f t="shared" si="22"/>
        <v>0</v>
      </c>
      <c r="L299" s="141"/>
      <c r="M299" s="142"/>
      <c r="N299" s="143"/>
    </row>
    <row r="300" spans="2:14" s="144" customFormat="1" ht="15" hidden="1" customHeight="1" x14ac:dyDescent="0.25">
      <c r="B300" s="191" t="s">
        <v>1393</v>
      </c>
      <c r="C300" s="166"/>
      <c r="D300" s="167"/>
      <c r="E300" s="161"/>
      <c r="F300" s="162"/>
      <c r="G300" s="174"/>
      <c r="H300" s="175"/>
      <c r="I300" s="180">
        <f t="shared" si="21"/>
        <v>0</v>
      </c>
      <c r="J300" s="181">
        <f t="shared" si="19"/>
        <v>0</v>
      </c>
      <c r="K300" s="189">
        <f t="shared" si="22"/>
        <v>0</v>
      </c>
      <c r="L300" s="141"/>
      <c r="M300" s="142"/>
      <c r="N300" s="143"/>
    </row>
    <row r="301" spans="2:14" s="144" customFormat="1" ht="15" hidden="1" customHeight="1" x14ac:dyDescent="0.25">
      <c r="B301" s="191" t="s">
        <v>1394</v>
      </c>
      <c r="C301" s="166"/>
      <c r="D301" s="167"/>
      <c r="E301" s="161"/>
      <c r="F301" s="162"/>
      <c r="G301" s="174"/>
      <c r="H301" s="175"/>
      <c r="I301" s="180">
        <f t="shared" si="21"/>
        <v>0</v>
      </c>
      <c r="J301" s="181">
        <f t="shared" si="19"/>
        <v>0</v>
      </c>
      <c r="K301" s="189">
        <f t="shared" si="22"/>
        <v>0</v>
      </c>
      <c r="L301" s="141"/>
      <c r="M301" s="142"/>
      <c r="N301" s="143"/>
    </row>
    <row r="302" spans="2:14" s="144" customFormat="1" ht="15" hidden="1" customHeight="1" x14ac:dyDescent="0.25">
      <c r="B302" s="191" t="s">
        <v>1395</v>
      </c>
      <c r="C302" s="166"/>
      <c r="D302" s="167"/>
      <c r="E302" s="161"/>
      <c r="F302" s="162"/>
      <c r="G302" s="174"/>
      <c r="H302" s="175"/>
      <c r="I302" s="180">
        <f t="shared" si="21"/>
        <v>0</v>
      </c>
      <c r="J302" s="181">
        <f t="shared" si="19"/>
        <v>0</v>
      </c>
      <c r="K302" s="189">
        <f t="shared" si="22"/>
        <v>0</v>
      </c>
      <c r="L302" s="141"/>
      <c r="M302" s="142"/>
      <c r="N302" s="143"/>
    </row>
    <row r="303" spans="2:14" s="144" customFormat="1" ht="15" hidden="1" customHeight="1" x14ac:dyDescent="0.25">
      <c r="B303" s="191" t="s">
        <v>1396</v>
      </c>
      <c r="C303" s="166"/>
      <c r="D303" s="167"/>
      <c r="E303" s="161"/>
      <c r="F303" s="162"/>
      <c r="G303" s="174"/>
      <c r="H303" s="175"/>
      <c r="I303" s="180">
        <f t="shared" si="21"/>
        <v>0</v>
      </c>
      <c r="J303" s="181">
        <f t="shared" si="19"/>
        <v>0</v>
      </c>
      <c r="K303" s="189">
        <f t="shared" si="22"/>
        <v>0</v>
      </c>
      <c r="L303" s="141"/>
      <c r="M303" s="142"/>
      <c r="N303" s="143"/>
    </row>
    <row r="304" spans="2:14" s="144" customFormat="1" ht="15" hidden="1" customHeight="1" x14ac:dyDescent="0.25">
      <c r="B304" s="191" t="s">
        <v>1397</v>
      </c>
      <c r="C304" s="166"/>
      <c r="D304" s="167"/>
      <c r="E304" s="161"/>
      <c r="F304" s="162"/>
      <c r="G304" s="174"/>
      <c r="H304" s="175"/>
      <c r="I304" s="180">
        <f t="shared" si="21"/>
        <v>0</v>
      </c>
      <c r="J304" s="181">
        <f t="shared" si="19"/>
        <v>0</v>
      </c>
      <c r="K304" s="189">
        <f t="shared" si="22"/>
        <v>0</v>
      </c>
      <c r="L304" s="141"/>
      <c r="M304" s="142"/>
      <c r="N304" s="143"/>
    </row>
    <row r="305" spans="2:14" s="144" customFormat="1" ht="15" hidden="1" customHeight="1" x14ac:dyDescent="0.25">
      <c r="B305" s="191" t="s">
        <v>1398</v>
      </c>
      <c r="C305" s="166"/>
      <c r="D305" s="167"/>
      <c r="E305" s="161"/>
      <c r="F305" s="162"/>
      <c r="G305" s="174"/>
      <c r="H305" s="175"/>
      <c r="I305" s="180">
        <f t="shared" si="21"/>
        <v>0</v>
      </c>
      <c r="J305" s="181">
        <f t="shared" si="19"/>
        <v>0</v>
      </c>
      <c r="K305" s="189">
        <f t="shared" si="22"/>
        <v>0</v>
      </c>
      <c r="L305" s="141"/>
      <c r="M305" s="142"/>
      <c r="N305" s="143"/>
    </row>
    <row r="306" spans="2:14" s="144" customFormat="1" ht="15" hidden="1" customHeight="1" x14ac:dyDescent="0.25">
      <c r="B306" s="191" t="s">
        <v>1399</v>
      </c>
      <c r="C306" s="166"/>
      <c r="D306" s="167"/>
      <c r="E306" s="161"/>
      <c r="F306" s="162"/>
      <c r="G306" s="174"/>
      <c r="H306" s="175"/>
      <c r="I306" s="180">
        <f t="shared" si="21"/>
        <v>0</v>
      </c>
      <c r="J306" s="181">
        <f t="shared" si="19"/>
        <v>0</v>
      </c>
      <c r="K306" s="189">
        <f t="shared" si="22"/>
        <v>0</v>
      </c>
      <c r="L306" s="141"/>
      <c r="M306" s="142"/>
      <c r="N306" s="143"/>
    </row>
    <row r="307" spans="2:14" s="144" customFormat="1" ht="15" hidden="1" customHeight="1" x14ac:dyDescent="0.25">
      <c r="B307" s="191" t="s">
        <v>1400</v>
      </c>
      <c r="C307" s="166"/>
      <c r="D307" s="167"/>
      <c r="E307" s="161"/>
      <c r="F307" s="162"/>
      <c r="G307" s="174"/>
      <c r="H307" s="175"/>
      <c r="I307" s="180">
        <f t="shared" si="21"/>
        <v>0</v>
      </c>
      <c r="J307" s="181">
        <f t="shared" si="19"/>
        <v>0</v>
      </c>
      <c r="K307" s="189">
        <f t="shared" si="22"/>
        <v>0</v>
      </c>
      <c r="L307" s="141"/>
      <c r="M307" s="142"/>
      <c r="N307" s="143"/>
    </row>
    <row r="308" spans="2:14" s="144" customFormat="1" ht="15" hidden="1" customHeight="1" x14ac:dyDescent="0.25">
      <c r="B308" s="191" t="s">
        <v>1401</v>
      </c>
      <c r="C308" s="166"/>
      <c r="D308" s="167"/>
      <c r="E308" s="161"/>
      <c r="F308" s="162"/>
      <c r="G308" s="174"/>
      <c r="H308" s="175"/>
      <c r="I308" s="180">
        <f t="shared" si="21"/>
        <v>0</v>
      </c>
      <c r="J308" s="181">
        <f t="shared" si="19"/>
        <v>0</v>
      </c>
      <c r="K308" s="189">
        <f t="shared" si="22"/>
        <v>0</v>
      </c>
      <c r="L308" s="141"/>
      <c r="M308" s="142"/>
      <c r="N308" s="143"/>
    </row>
    <row r="309" spans="2:14" s="144" customFormat="1" ht="15" hidden="1" customHeight="1" x14ac:dyDescent="0.25">
      <c r="B309" s="191" t="s">
        <v>1402</v>
      </c>
      <c r="C309" s="166"/>
      <c r="D309" s="167"/>
      <c r="E309" s="161"/>
      <c r="F309" s="162"/>
      <c r="G309" s="174"/>
      <c r="H309" s="175"/>
      <c r="I309" s="180">
        <f t="shared" si="21"/>
        <v>0</v>
      </c>
      <c r="J309" s="181">
        <f t="shared" si="19"/>
        <v>0</v>
      </c>
      <c r="K309" s="189">
        <f t="shared" si="22"/>
        <v>0</v>
      </c>
      <c r="L309" s="141"/>
      <c r="M309" s="142"/>
      <c r="N309" s="143"/>
    </row>
    <row r="310" spans="2:14" s="144" customFormat="1" ht="15" hidden="1" customHeight="1" x14ac:dyDescent="0.25">
      <c r="B310" s="191" t="s">
        <v>1403</v>
      </c>
      <c r="C310" s="166"/>
      <c r="D310" s="167"/>
      <c r="E310" s="161"/>
      <c r="F310" s="162"/>
      <c r="G310" s="174"/>
      <c r="H310" s="175"/>
      <c r="I310" s="180">
        <f t="shared" si="21"/>
        <v>0</v>
      </c>
      <c r="J310" s="181">
        <f t="shared" si="19"/>
        <v>0</v>
      </c>
      <c r="K310" s="189">
        <f t="shared" si="22"/>
        <v>0</v>
      </c>
      <c r="L310" s="141"/>
      <c r="M310" s="142"/>
      <c r="N310" s="143"/>
    </row>
    <row r="311" spans="2:14" s="144" customFormat="1" ht="15" hidden="1" customHeight="1" x14ac:dyDescent="0.25">
      <c r="B311" s="191" t="s">
        <v>1404</v>
      </c>
      <c r="C311" s="166"/>
      <c r="D311" s="167"/>
      <c r="E311" s="161"/>
      <c r="F311" s="162"/>
      <c r="G311" s="174"/>
      <c r="H311" s="175"/>
      <c r="I311" s="180">
        <f t="shared" si="21"/>
        <v>0</v>
      </c>
      <c r="J311" s="181">
        <f t="shared" si="19"/>
        <v>0</v>
      </c>
      <c r="K311" s="189">
        <f t="shared" si="22"/>
        <v>0</v>
      </c>
      <c r="L311" s="141"/>
      <c r="M311" s="142"/>
      <c r="N311" s="143"/>
    </row>
    <row r="312" spans="2:14" s="144" customFormat="1" ht="15" hidden="1" customHeight="1" x14ac:dyDescent="0.25">
      <c r="B312" s="191" t="s">
        <v>1405</v>
      </c>
      <c r="C312" s="166"/>
      <c r="D312" s="167"/>
      <c r="E312" s="161"/>
      <c r="F312" s="162"/>
      <c r="G312" s="174"/>
      <c r="H312" s="175"/>
      <c r="I312" s="180">
        <f t="shared" si="21"/>
        <v>0</v>
      </c>
      <c r="J312" s="181">
        <f t="shared" si="19"/>
        <v>0</v>
      </c>
      <c r="K312" s="189">
        <f t="shared" si="22"/>
        <v>0</v>
      </c>
      <c r="L312" s="141"/>
      <c r="M312" s="142"/>
      <c r="N312" s="143"/>
    </row>
    <row r="313" spans="2:14" s="144" customFormat="1" ht="15" hidden="1" customHeight="1" x14ac:dyDescent="0.25">
      <c r="B313" s="191" t="s">
        <v>1406</v>
      </c>
      <c r="C313" s="166"/>
      <c r="D313" s="167"/>
      <c r="E313" s="161"/>
      <c r="F313" s="162"/>
      <c r="G313" s="174"/>
      <c r="H313" s="175"/>
      <c r="I313" s="180">
        <f t="shared" si="21"/>
        <v>0</v>
      </c>
      <c r="J313" s="181">
        <f t="shared" si="19"/>
        <v>0</v>
      </c>
      <c r="K313" s="189">
        <f t="shared" si="22"/>
        <v>0</v>
      </c>
      <c r="L313" s="141"/>
      <c r="M313" s="142"/>
      <c r="N313" s="143"/>
    </row>
    <row r="314" spans="2:14" s="144" customFormat="1" ht="15" hidden="1" customHeight="1" x14ac:dyDescent="0.25">
      <c r="B314" s="191" t="s">
        <v>1407</v>
      </c>
      <c r="C314" s="166"/>
      <c r="D314" s="167"/>
      <c r="E314" s="161"/>
      <c r="F314" s="162"/>
      <c r="G314" s="174"/>
      <c r="H314" s="175"/>
      <c r="I314" s="180">
        <f t="shared" si="21"/>
        <v>0</v>
      </c>
      <c r="J314" s="181">
        <f t="shared" si="19"/>
        <v>0</v>
      </c>
      <c r="K314" s="189">
        <f t="shared" si="22"/>
        <v>0</v>
      </c>
      <c r="L314" s="141"/>
      <c r="M314" s="142"/>
      <c r="N314" s="143"/>
    </row>
    <row r="315" spans="2:14" s="144" customFormat="1" ht="15" hidden="1" customHeight="1" x14ac:dyDescent="0.25">
      <c r="B315" s="191" t="s">
        <v>1408</v>
      </c>
      <c r="C315" s="166"/>
      <c r="D315" s="167"/>
      <c r="E315" s="161"/>
      <c r="F315" s="162"/>
      <c r="G315" s="174"/>
      <c r="H315" s="175"/>
      <c r="I315" s="180">
        <f t="shared" si="21"/>
        <v>0</v>
      </c>
      <c r="J315" s="181">
        <f t="shared" si="19"/>
        <v>0</v>
      </c>
      <c r="K315" s="189">
        <f t="shared" si="22"/>
        <v>0</v>
      </c>
      <c r="L315" s="141"/>
      <c r="M315" s="142"/>
      <c r="N315" s="143"/>
    </row>
    <row r="316" spans="2:14" s="144" customFormat="1" ht="15" hidden="1" customHeight="1" x14ac:dyDescent="0.25">
      <c r="B316" s="191" t="s">
        <v>1409</v>
      </c>
      <c r="C316" s="166"/>
      <c r="D316" s="167"/>
      <c r="E316" s="161"/>
      <c r="F316" s="162"/>
      <c r="G316" s="174"/>
      <c r="H316" s="175"/>
      <c r="I316" s="180">
        <f t="shared" si="21"/>
        <v>0</v>
      </c>
      <c r="J316" s="181">
        <f t="shared" si="19"/>
        <v>0</v>
      </c>
      <c r="K316" s="189">
        <f t="shared" si="22"/>
        <v>0</v>
      </c>
      <c r="L316" s="141"/>
      <c r="M316" s="142"/>
      <c r="N316" s="143"/>
    </row>
    <row r="317" spans="2:14" s="144" customFormat="1" ht="15" hidden="1" customHeight="1" x14ac:dyDescent="0.25">
      <c r="B317" s="191" t="s">
        <v>1410</v>
      </c>
      <c r="C317" s="166"/>
      <c r="D317" s="167"/>
      <c r="E317" s="161"/>
      <c r="F317" s="162"/>
      <c r="G317" s="174"/>
      <c r="H317" s="175"/>
      <c r="I317" s="180">
        <f t="shared" si="21"/>
        <v>0</v>
      </c>
      <c r="J317" s="181">
        <f t="shared" si="19"/>
        <v>0</v>
      </c>
      <c r="K317" s="189">
        <f t="shared" si="22"/>
        <v>0</v>
      </c>
      <c r="L317" s="141"/>
      <c r="M317" s="142"/>
      <c r="N317" s="143"/>
    </row>
    <row r="318" spans="2:14" s="144" customFormat="1" ht="15" hidden="1" customHeight="1" x14ac:dyDescent="0.25">
      <c r="B318" s="191" t="s">
        <v>1411</v>
      </c>
      <c r="C318" s="166"/>
      <c r="D318" s="167"/>
      <c r="E318" s="161"/>
      <c r="F318" s="162"/>
      <c r="G318" s="174"/>
      <c r="H318" s="175"/>
      <c r="I318" s="180">
        <f t="shared" si="21"/>
        <v>0</v>
      </c>
      <c r="J318" s="181">
        <f t="shared" si="19"/>
        <v>0</v>
      </c>
      <c r="K318" s="189">
        <f t="shared" si="22"/>
        <v>0</v>
      </c>
      <c r="L318" s="141"/>
      <c r="M318" s="142"/>
      <c r="N318" s="143"/>
    </row>
    <row r="319" spans="2:14" s="144" customFormat="1" ht="15" hidden="1" customHeight="1" x14ac:dyDescent="0.25">
      <c r="B319" s="191" t="s">
        <v>1412</v>
      </c>
      <c r="C319" s="166"/>
      <c r="D319" s="167"/>
      <c r="E319" s="161"/>
      <c r="F319" s="162"/>
      <c r="G319" s="174"/>
      <c r="H319" s="175"/>
      <c r="I319" s="180">
        <f t="shared" si="21"/>
        <v>0</v>
      </c>
      <c r="J319" s="181">
        <f t="shared" si="19"/>
        <v>0</v>
      </c>
      <c r="K319" s="189">
        <f t="shared" si="22"/>
        <v>0</v>
      </c>
      <c r="L319" s="141"/>
      <c r="M319" s="142"/>
      <c r="N319" s="143"/>
    </row>
    <row r="320" spans="2:14" s="144" customFormat="1" ht="15" hidden="1" customHeight="1" x14ac:dyDescent="0.25">
      <c r="B320" s="191" t="s">
        <v>1413</v>
      </c>
      <c r="C320" s="166"/>
      <c r="D320" s="167"/>
      <c r="E320" s="161"/>
      <c r="F320" s="162"/>
      <c r="G320" s="174"/>
      <c r="H320" s="175"/>
      <c r="I320" s="180">
        <f t="shared" si="21"/>
        <v>0</v>
      </c>
      <c r="J320" s="181">
        <f t="shared" si="19"/>
        <v>0</v>
      </c>
      <c r="K320" s="189">
        <f t="shared" si="22"/>
        <v>0</v>
      </c>
      <c r="L320" s="141"/>
      <c r="M320" s="142"/>
      <c r="N320" s="143"/>
    </row>
    <row r="321" spans="2:14" s="144" customFormat="1" ht="15" hidden="1" customHeight="1" x14ac:dyDescent="0.25">
      <c r="B321" s="191" t="s">
        <v>1414</v>
      </c>
      <c r="C321" s="166"/>
      <c r="D321" s="167"/>
      <c r="E321" s="161"/>
      <c r="F321" s="162"/>
      <c r="G321" s="174"/>
      <c r="H321" s="175"/>
      <c r="I321" s="180">
        <f t="shared" si="21"/>
        <v>0</v>
      </c>
      <c r="J321" s="181">
        <f t="shared" si="19"/>
        <v>0</v>
      </c>
      <c r="K321" s="189">
        <f t="shared" si="22"/>
        <v>0</v>
      </c>
      <c r="L321" s="141"/>
      <c r="M321" s="142"/>
      <c r="N321" s="143"/>
    </row>
    <row r="322" spans="2:14" s="144" customFormat="1" ht="15" hidden="1" customHeight="1" x14ac:dyDescent="0.25">
      <c r="B322" s="191" t="s">
        <v>1415</v>
      </c>
      <c r="C322" s="166"/>
      <c r="D322" s="167"/>
      <c r="E322" s="161"/>
      <c r="F322" s="162"/>
      <c r="G322" s="174"/>
      <c r="H322" s="175"/>
      <c r="I322" s="180">
        <f t="shared" si="21"/>
        <v>0</v>
      </c>
      <c r="J322" s="181">
        <f t="shared" si="19"/>
        <v>0</v>
      </c>
      <c r="K322" s="189">
        <f t="shared" si="22"/>
        <v>0</v>
      </c>
      <c r="L322" s="141"/>
      <c r="M322" s="142"/>
      <c r="N322" s="143"/>
    </row>
    <row r="323" spans="2:14" s="144" customFormat="1" ht="15" hidden="1" customHeight="1" x14ac:dyDescent="0.25">
      <c r="B323" s="191" t="s">
        <v>1416</v>
      </c>
      <c r="C323" s="166"/>
      <c r="D323" s="167"/>
      <c r="E323" s="161"/>
      <c r="F323" s="162"/>
      <c r="G323" s="174"/>
      <c r="H323" s="175"/>
      <c r="I323" s="180">
        <f t="shared" si="21"/>
        <v>0</v>
      </c>
      <c r="J323" s="181">
        <f t="shared" si="19"/>
        <v>0</v>
      </c>
      <c r="K323" s="189">
        <f t="shared" si="22"/>
        <v>0</v>
      </c>
      <c r="L323" s="141"/>
      <c r="M323" s="142"/>
      <c r="N323" s="143"/>
    </row>
    <row r="324" spans="2:14" s="144" customFormat="1" ht="15" hidden="1" customHeight="1" x14ac:dyDescent="0.25">
      <c r="B324" s="191" t="s">
        <v>1417</v>
      </c>
      <c r="C324" s="166"/>
      <c r="D324" s="167"/>
      <c r="E324" s="161"/>
      <c r="F324" s="162"/>
      <c r="G324" s="174"/>
      <c r="H324" s="175"/>
      <c r="I324" s="180">
        <f t="shared" si="21"/>
        <v>0</v>
      </c>
      <c r="J324" s="181">
        <f t="shared" si="19"/>
        <v>0</v>
      </c>
      <c r="K324" s="189">
        <f t="shared" si="22"/>
        <v>0</v>
      </c>
      <c r="L324" s="141"/>
      <c r="M324" s="142"/>
      <c r="N324" s="143"/>
    </row>
    <row r="325" spans="2:14" s="144" customFormat="1" ht="15" hidden="1" customHeight="1" x14ac:dyDescent="0.25">
      <c r="B325" s="191" t="s">
        <v>1418</v>
      </c>
      <c r="C325" s="166"/>
      <c r="D325" s="167"/>
      <c r="E325" s="161"/>
      <c r="F325" s="162"/>
      <c r="G325" s="174"/>
      <c r="H325" s="175"/>
      <c r="I325" s="180">
        <f t="shared" si="21"/>
        <v>0</v>
      </c>
      <c r="J325" s="181">
        <f t="shared" si="19"/>
        <v>0</v>
      </c>
      <c r="K325" s="189">
        <f t="shared" si="22"/>
        <v>0</v>
      </c>
      <c r="L325" s="141"/>
      <c r="M325" s="142"/>
      <c r="N325" s="143"/>
    </row>
    <row r="326" spans="2:14" s="144" customFormat="1" ht="15" hidden="1" customHeight="1" x14ac:dyDescent="0.25">
      <c r="B326" s="191" t="s">
        <v>1419</v>
      </c>
      <c r="C326" s="166"/>
      <c r="D326" s="167"/>
      <c r="E326" s="161"/>
      <c r="F326" s="162"/>
      <c r="G326" s="174"/>
      <c r="H326" s="175"/>
      <c r="I326" s="180">
        <f t="shared" si="21"/>
        <v>0</v>
      </c>
      <c r="J326" s="181">
        <f t="shared" si="19"/>
        <v>0</v>
      </c>
      <c r="K326" s="189">
        <f t="shared" si="22"/>
        <v>0</v>
      </c>
      <c r="L326" s="141"/>
      <c r="M326" s="142"/>
      <c r="N326" s="143"/>
    </row>
    <row r="327" spans="2:14" s="144" customFormat="1" ht="15" hidden="1" customHeight="1" x14ac:dyDescent="0.25">
      <c r="B327" s="191" t="s">
        <v>1420</v>
      </c>
      <c r="C327" s="166"/>
      <c r="D327" s="167"/>
      <c r="E327" s="161"/>
      <c r="F327" s="162"/>
      <c r="G327" s="174"/>
      <c r="H327" s="175"/>
      <c r="I327" s="180">
        <f t="shared" si="21"/>
        <v>0</v>
      </c>
      <c r="J327" s="181">
        <f t="shared" si="19"/>
        <v>0</v>
      </c>
      <c r="K327" s="189">
        <f t="shared" si="22"/>
        <v>0</v>
      </c>
      <c r="L327" s="141"/>
      <c r="M327" s="142"/>
      <c r="N327" s="143"/>
    </row>
    <row r="328" spans="2:14" s="144" customFormat="1" ht="15" hidden="1" customHeight="1" x14ac:dyDescent="0.25">
      <c r="B328" s="191" t="s">
        <v>1421</v>
      </c>
      <c r="C328" s="166"/>
      <c r="D328" s="167"/>
      <c r="E328" s="161"/>
      <c r="F328" s="162"/>
      <c r="G328" s="174"/>
      <c r="H328" s="175"/>
      <c r="I328" s="180">
        <f t="shared" si="21"/>
        <v>0</v>
      </c>
      <c r="J328" s="181">
        <f t="shared" si="19"/>
        <v>0</v>
      </c>
      <c r="K328" s="189">
        <f t="shared" si="22"/>
        <v>0</v>
      </c>
      <c r="L328" s="141"/>
      <c r="M328" s="142"/>
      <c r="N328" s="143"/>
    </row>
    <row r="329" spans="2:14" s="144" customFormat="1" ht="15" hidden="1" customHeight="1" x14ac:dyDescent="0.25">
      <c r="B329" s="191" t="s">
        <v>1422</v>
      </c>
      <c r="C329" s="166"/>
      <c r="D329" s="167"/>
      <c r="E329" s="161"/>
      <c r="F329" s="162"/>
      <c r="G329" s="174"/>
      <c r="H329" s="175"/>
      <c r="I329" s="180">
        <f t="shared" si="21"/>
        <v>0</v>
      </c>
      <c r="J329" s="181">
        <f t="shared" si="19"/>
        <v>0</v>
      </c>
      <c r="K329" s="189">
        <f t="shared" si="22"/>
        <v>0</v>
      </c>
      <c r="L329" s="141"/>
      <c r="M329" s="142"/>
      <c r="N329" s="143"/>
    </row>
    <row r="330" spans="2:14" s="144" customFormat="1" ht="15" hidden="1" customHeight="1" x14ac:dyDescent="0.25">
      <c r="B330" s="191" t="s">
        <v>1423</v>
      </c>
      <c r="C330" s="166"/>
      <c r="D330" s="167"/>
      <c r="E330" s="161"/>
      <c r="F330" s="162"/>
      <c r="G330" s="174"/>
      <c r="H330" s="175"/>
      <c r="I330" s="180">
        <f t="shared" si="21"/>
        <v>0</v>
      </c>
      <c r="J330" s="181">
        <f t="shared" si="19"/>
        <v>0</v>
      </c>
      <c r="K330" s="189">
        <f t="shared" si="22"/>
        <v>0</v>
      </c>
      <c r="L330" s="141"/>
      <c r="M330" s="142"/>
      <c r="N330" s="143"/>
    </row>
    <row r="331" spans="2:14" s="144" customFormat="1" ht="15" hidden="1" customHeight="1" x14ac:dyDescent="0.25">
      <c r="B331" s="191" t="s">
        <v>1424</v>
      </c>
      <c r="C331" s="166"/>
      <c r="D331" s="167"/>
      <c r="E331" s="161"/>
      <c r="F331" s="162"/>
      <c r="G331" s="174"/>
      <c r="H331" s="175"/>
      <c r="I331" s="180">
        <f t="shared" si="21"/>
        <v>0</v>
      </c>
      <c r="J331" s="181">
        <f t="shared" si="19"/>
        <v>0</v>
      </c>
      <c r="K331" s="189">
        <f t="shared" si="22"/>
        <v>0</v>
      </c>
      <c r="L331" s="141"/>
      <c r="M331" s="142"/>
      <c r="N331" s="143"/>
    </row>
    <row r="332" spans="2:14" s="144" customFormat="1" ht="15" hidden="1" customHeight="1" x14ac:dyDescent="0.25">
      <c r="B332" s="191" t="s">
        <v>1425</v>
      </c>
      <c r="C332" s="166"/>
      <c r="D332" s="167"/>
      <c r="E332" s="161"/>
      <c r="F332" s="162"/>
      <c r="G332" s="174"/>
      <c r="H332" s="175"/>
      <c r="I332" s="180">
        <f t="shared" si="21"/>
        <v>0</v>
      </c>
      <c r="J332" s="181">
        <f t="shared" si="19"/>
        <v>0</v>
      </c>
      <c r="K332" s="189">
        <f t="shared" si="22"/>
        <v>0</v>
      </c>
      <c r="L332" s="141"/>
      <c r="M332" s="142"/>
      <c r="N332" s="143"/>
    </row>
    <row r="333" spans="2:14" s="144" customFormat="1" ht="15" hidden="1" customHeight="1" x14ac:dyDescent="0.25">
      <c r="B333" s="191" t="s">
        <v>1426</v>
      </c>
      <c r="C333" s="166"/>
      <c r="D333" s="167"/>
      <c r="E333" s="161"/>
      <c r="F333" s="162"/>
      <c r="G333" s="174"/>
      <c r="H333" s="175"/>
      <c r="I333" s="180">
        <f t="shared" si="21"/>
        <v>0</v>
      </c>
      <c r="J333" s="181">
        <f t="shared" si="19"/>
        <v>0</v>
      </c>
      <c r="K333" s="189">
        <f t="shared" si="22"/>
        <v>0</v>
      </c>
      <c r="L333" s="141"/>
      <c r="M333" s="142"/>
      <c r="N333" s="143"/>
    </row>
    <row r="334" spans="2:14" s="144" customFormat="1" ht="15" hidden="1" customHeight="1" x14ac:dyDescent="0.25">
      <c r="B334" s="191" t="s">
        <v>1427</v>
      </c>
      <c r="C334" s="166"/>
      <c r="D334" s="167"/>
      <c r="E334" s="161"/>
      <c r="F334" s="162"/>
      <c r="G334" s="174"/>
      <c r="H334" s="175"/>
      <c r="I334" s="180">
        <f t="shared" si="21"/>
        <v>0</v>
      </c>
      <c r="J334" s="181">
        <f t="shared" si="19"/>
        <v>0</v>
      </c>
      <c r="K334" s="189">
        <f t="shared" si="22"/>
        <v>0</v>
      </c>
      <c r="L334" s="141"/>
      <c r="M334" s="142"/>
      <c r="N334" s="143"/>
    </row>
    <row r="335" spans="2:14" s="144" customFormat="1" ht="15" hidden="1" customHeight="1" x14ac:dyDescent="0.25">
      <c r="B335" s="191" t="s">
        <v>1428</v>
      </c>
      <c r="C335" s="166"/>
      <c r="D335" s="167"/>
      <c r="E335" s="161"/>
      <c r="F335" s="162"/>
      <c r="G335" s="174"/>
      <c r="H335" s="175"/>
      <c r="I335" s="180">
        <f t="shared" si="21"/>
        <v>0</v>
      </c>
      <c r="J335" s="181">
        <f t="shared" si="19"/>
        <v>0</v>
      </c>
      <c r="K335" s="189">
        <f t="shared" si="22"/>
        <v>0</v>
      </c>
      <c r="L335" s="141"/>
      <c r="M335" s="142"/>
      <c r="N335" s="143"/>
    </row>
    <row r="336" spans="2:14" s="144" customFormat="1" ht="15" hidden="1" customHeight="1" x14ac:dyDescent="0.25">
      <c r="B336" s="191" t="s">
        <v>1429</v>
      </c>
      <c r="C336" s="166"/>
      <c r="D336" s="167"/>
      <c r="E336" s="161"/>
      <c r="F336" s="162"/>
      <c r="G336" s="174"/>
      <c r="H336" s="175"/>
      <c r="I336" s="180">
        <f t="shared" si="21"/>
        <v>0</v>
      </c>
      <c r="J336" s="181">
        <f t="shared" si="19"/>
        <v>0</v>
      </c>
      <c r="K336" s="189">
        <f t="shared" si="22"/>
        <v>0</v>
      </c>
      <c r="L336" s="141"/>
      <c r="M336" s="142"/>
      <c r="N336" s="143"/>
    </row>
    <row r="337" spans="2:14" s="144" customFormat="1" ht="15" hidden="1" customHeight="1" x14ac:dyDescent="0.25">
      <c r="B337" s="191" t="s">
        <v>1430</v>
      </c>
      <c r="C337" s="166"/>
      <c r="D337" s="167"/>
      <c r="E337" s="161"/>
      <c r="F337" s="162"/>
      <c r="G337" s="174"/>
      <c r="H337" s="175"/>
      <c r="I337" s="180">
        <f t="shared" si="21"/>
        <v>0</v>
      </c>
      <c r="J337" s="181">
        <f t="shared" ref="J337:J400" si="23">ROUND(H337*(1+IF(F337="BDI 1",$D$8,IF(F337="BDI 2",$D$9,0))),2)</f>
        <v>0</v>
      </c>
      <c r="K337" s="189">
        <f t="shared" si="22"/>
        <v>0</v>
      </c>
      <c r="L337" s="141"/>
      <c r="M337" s="142"/>
      <c r="N337" s="143"/>
    </row>
    <row r="338" spans="2:14" s="144" customFormat="1" ht="15" hidden="1" customHeight="1" x14ac:dyDescent="0.25">
      <c r="B338" s="191" t="s">
        <v>1431</v>
      </c>
      <c r="C338" s="166"/>
      <c r="D338" s="167"/>
      <c r="E338" s="161"/>
      <c r="F338" s="162"/>
      <c r="G338" s="174"/>
      <c r="H338" s="175"/>
      <c r="I338" s="180">
        <f t="shared" si="21"/>
        <v>0</v>
      </c>
      <c r="J338" s="181">
        <f t="shared" si="23"/>
        <v>0</v>
      </c>
      <c r="K338" s="189">
        <f t="shared" si="22"/>
        <v>0</v>
      </c>
      <c r="L338" s="141"/>
      <c r="M338" s="142"/>
      <c r="N338" s="143"/>
    </row>
    <row r="339" spans="2:14" s="144" customFormat="1" ht="15" hidden="1" customHeight="1" x14ac:dyDescent="0.25">
      <c r="B339" s="191" t="s">
        <v>1432</v>
      </c>
      <c r="C339" s="166"/>
      <c r="D339" s="167"/>
      <c r="E339" s="161"/>
      <c r="F339" s="162"/>
      <c r="G339" s="174"/>
      <c r="H339" s="175"/>
      <c r="I339" s="180">
        <f t="shared" si="21"/>
        <v>0</v>
      </c>
      <c r="J339" s="181">
        <f t="shared" si="23"/>
        <v>0</v>
      </c>
      <c r="K339" s="189">
        <f t="shared" si="22"/>
        <v>0</v>
      </c>
      <c r="L339" s="141"/>
      <c r="M339" s="142"/>
      <c r="N339" s="143"/>
    </row>
    <row r="340" spans="2:14" s="144" customFormat="1" ht="15" hidden="1" customHeight="1" x14ac:dyDescent="0.25">
      <c r="B340" s="191" t="s">
        <v>1433</v>
      </c>
      <c r="C340" s="166"/>
      <c r="D340" s="167"/>
      <c r="E340" s="161"/>
      <c r="F340" s="162"/>
      <c r="G340" s="174"/>
      <c r="H340" s="175"/>
      <c r="I340" s="180">
        <f t="shared" si="21"/>
        <v>0</v>
      </c>
      <c r="J340" s="181">
        <f t="shared" si="23"/>
        <v>0</v>
      </c>
      <c r="K340" s="189">
        <f t="shared" si="22"/>
        <v>0</v>
      </c>
      <c r="L340" s="141"/>
      <c r="M340" s="142"/>
      <c r="N340" s="143"/>
    </row>
    <row r="341" spans="2:14" s="144" customFormat="1" ht="15" hidden="1" customHeight="1" x14ac:dyDescent="0.25">
      <c r="B341" s="191" t="s">
        <v>1434</v>
      </c>
      <c r="C341" s="166"/>
      <c r="D341" s="167"/>
      <c r="E341" s="161"/>
      <c r="F341" s="162"/>
      <c r="G341" s="174"/>
      <c r="H341" s="175"/>
      <c r="I341" s="180">
        <f t="shared" si="21"/>
        <v>0</v>
      </c>
      <c r="J341" s="181">
        <f t="shared" si="23"/>
        <v>0</v>
      </c>
      <c r="K341" s="189">
        <f t="shared" si="22"/>
        <v>0</v>
      </c>
      <c r="L341" s="141"/>
      <c r="M341" s="142"/>
      <c r="N341" s="143"/>
    </row>
    <row r="342" spans="2:14" s="144" customFormat="1" ht="15" hidden="1" customHeight="1" x14ac:dyDescent="0.25">
      <c r="B342" s="191" t="s">
        <v>1435</v>
      </c>
      <c r="C342" s="166"/>
      <c r="D342" s="167"/>
      <c r="E342" s="161"/>
      <c r="F342" s="162"/>
      <c r="G342" s="174"/>
      <c r="H342" s="175"/>
      <c r="I342" s="180">
        <f t="shared" si="21"/>
        <v>0</v>
      </c>
      <c r="J342" s="181">
        <f t="shared" si="23"/>
        <v>0</v>
      </c>
      <c r="K342" s="189">
        <f t="shared" si="22"/>
        <v>0</v>
      </c>
      <c r="L342" s="141"/>
      <c r="M342" s="142"/>
      <c r="N342" s="143"/>
    </row>
    <row r="343" spans="2:14" s="144" customFormat="1" ht="15" hidden="1" customHeight="1" x14ac:dyDescent="0.25">
      <c r="B343" s="191" t="s">
        <v>1436</v>
      </c>
      <c r="C343" s="166"/>
      <c r="D343" s="167"/>
      <c r="E343" s="161"/>
      <c r="F343" s="162"/>
      <c r="G343" s="174"/>
      <c r="H343" s="175"/>
      <c r="I343" s="180">
        <f t="shared" si="21"/>
        <v>0</v>
      </c>
      <c r="J343" s="181">
        <f t="shared" si="23"/>
        <v>0</v>
      </c>
      <c r="K343" s="189">
        <f t="shared" si="22"/>
        <v>0</v>
      </c>
      <c r="L343" s="141"/>
      <c r="M343" s="142"/>
      <c r="N343" s="143"/>
    </row>
    <row r="344" spans="2:14" s="144" customFormat="1" ht="15" hidden="1" customHeight="1" x14ac:dyDescent="0.25">
      <c r="B344" s="191" t="s">
        <v>1437</v>
      </c>
      <c r="C344" s="166"/>
      <c r="D344" s="167"/>
      <c r="E344" s="161"/>
      <c r="F344" s="162"/>
      <c r="G344" s="174"/>
      <c r="H344" s="175"/>
      <c r="I344" s="180">
        <f t="shared" si="21"/>
        <v>0</v>
      </c>
      <c r="J344" s="181">
        <f t="shared" si="23"/>
        <v>0</v>
      </c>
      <c r="K344" s="189">
        <f t="shared" si="22"/>
        <v>0</v>
      </c>
      <c r="L344" s="141"/>
      <c r="M344" s="142"/>
      <c r="N344" s="143"/>
    </row>
    <row r="345" spans="2:14" s="144" customFormat="1" ht="15" hidden="1" customHeight="1" x14ac:dyDescent="0.25">
      <c r="B345" s="191" t="s">
        <v>1438</v>
      </c>
      <c r="C345" s="166"/>
      <c r="D345" s="167"/>
      <c r="E345" s="161"/>
      <c r="F345" s="162"/>
      <c r="G345" s="174"/>
      <c r="H345" s="175"/>
      <c r="I345" s="180">
        <f t="shared" si="21"/>
        <v>0</v>
      </c>
      <c r="J345" s="181">
        <f t="shared" si="23"/>
        <v>0</v>
      </c>
      <c r="K345" s="189">
        <f t="shared" si="22"/>
        <v>0</v>
      </c>
      <c r="L345" s="141"/>
      <c r="M345" s="142"/>
      <c r="N345" s="143"/>
    </row>
    <row r="346" spans="2:14" s="144" customFormat="1" ht="15" hidden="1" customHeight="1" x14ac:dyDescent="0.25">
      <c r="B346" s="191" t="s">
        <v>1439</v>
      </c>
      <c r="C346" s="166"/>
      <c r="D346" s="167"/>
      <c r="E346" s="161"/>
      <c r="F346" s="162"/>
      <c r="G346" s="174"/>
      <c r="H346" s="175"/>
      <c r="I346" s="180">
        <f t="shared" si="21"/>
        <v>0</v>
      </c>
      <c r="J346" s="181">
        <f t="shared" si="23"/>
        <v>0</v>
      </c>
      <c r="K346" s="189">
        <f t="shared" si="22"/>
        <v>0</v>
      </c>
      <c r="L346" s="141"/>
      <c r="M346" s="142"/>
      <c r="N346" s="143"/>
    </row>
    <row r="347" spans="2:14" s="144" customFormat="1" ht="15" hidden="1" customHeight="1" x14ac:dyDescent="0.25">
      <c r="B347" s="191" t="s">
        <v>1440</v>
      </c>
      <c r="C347" s="166"/>
      <c r="D347" s="167"/>
      <c r="E347" s="161"/>
      <c r="F347" s="162"/>
      <c r="G347" s="174"/>
      <c r="H347" s="175"/>
      <c r="I347" s="180">
        <f t="shared" si="21"/>
        <v>0</v>
      </c>
      <c r="J347" s="181">
        <f t="shared" si="23"/>
        <v>0</v>
      </c>
      <c r="K347" s="189">
        <f t="shared" si="22"/>
        <v>0</v>
      </c>
      <c r="L347" s="141"/>
      <c r="M347" s="142"/>
      <c r="N347" s="143"/>
    </row>
    <row r="348" spans="2:14" s="144" customFormat="1" ht="15" hidden="1" customHeight="1" x14ac:dyDescent="0.25">
      <c r="B348" s="191" t="s">
        <v>1441</v>
      </c>
      <c r="C348" s="166"/>
      <c r="D348" s="167"/>
      <c r="E348" s="161"/>
      <c r="F348" s="162"/>
      <c r="G348" s="174"/>
      <c r="H348" s="175"/>
      <c r="I348" s="180">
        <f t="shared" si="21"/>
        <v>0</v>
      </c>
      <c r="J348" s="181">
        <f t="shared" si="23"/>
        <v>0</v>
      </c>
      <c r="K348" s="189">
        <f t="shared" si="22"/>
        <v>0</v>
      </c>
      <c r="L348" s="141"/>
      <c r="M348" s="142"/>
      <c r="N348" s="143"/>
    </row>
    <row r="349" spans="2:14" s="144" customFormat="1" ht="15" hidden="1" customHeight="1" x14ac:dyDescent="0.25">
      <c r="B349" s="191" t="s">
        <v>1442</v>
      </c>
      <c r="C349" s="166"/>
      <c r="D349" s="167"/>
      <c r="E349" s="161"/>
      <c r="F349" s="162"/>
      <c r="G349" s="174"/>
      <c r="H349" s="175"/>
      <c r="I349" s="180">
        <f t="shared" si="21"/>
        <v>0</v>
      </c>
      <c r="J349" s="181">
        <f t="shared" si="23"/>
        <v>0</v>
      </c>
      <c r="K349" s="189">
        <f t="shared" si="22"/>
        <v>0</v>
      </c>
      <c r="L349" s="141"/>
      <c r="M349" s="142"/>
      <c r="N349" s="143"/>
    </row>
    <row r="350" spans="2:14" s="144" customFormat="1" ht="15" hidden="1" customHeight="1" x14ac:dyDescent="0.25">
      <c r="B350" s="191" t="s">
        <v>1443</v>
      </c>
      <c r="C350" s="166"/>
      <c r="D350" s="167"/>
      <c r="E350" s="161"/>
      <c r="F350" s="162"/>
      <c r="G350" s="174"/>
      <c r="H350" s="175"/>
      <c r="I350" s="180">
        <f t="shared" si="21"/>
        <v>0</v>
      </c>
      <c r="J350" s="181">
        <f t="shared" si="23"/>
        <v>0</v>
      </c>
      <c r="K350" s="189">
        <f t="shared" si="22"/>
        <v>0</v>
      </c>
      <c r="L350" s="141"/>
      <c r="M350" s="142"/>
      <c r="N350" s="143"/>
    </row>
    <row r="351" spans="2:14" s="144" customFormat="1" ht="15" hidden="1" customHeight="1" x14ac:dyDescent="0.25">
      <c r="B351" s="191" t="s">
        <v>1444</v>
      </c>
      <c r="C351" s="166"/>
      <c r="D351" s="167"/>
      <c r="E351" s="161"/>
      <c r="F351" s="162"/>
      <c r="G351" s="174"/>
      <c r="H351" s="175"/>
      <c r="I351" s="180">
        <f t="shared" si="21"/>
        <v>0</v>
      </c>
      <c r="J351" s="181">
        <f t="shared" si="23"/>
        <v>0</v>
      </c>
      <c r="K351" s="189">
        <f t="shared" si="22"/>
        <v>0</v>
      </c>
      <c r="L351" s="141"/>
      <c r="M351" s="142"/>
      <c r="N351" s="143"/>
    </row>
    <row r="352" spans="2:14" s="144" customFormat="1" ht="15" hidden="1" customHeight="1" x14ac:dyDescent="0.25">
      <c r="B352" s="191" t="s">
        <v>1445</v>
      </c>
      <c r="C352" s="166"/>
      <c r="D352" s="167"/>
      <c r="E352" s="161"/>
      <c r="F352" s="162"/>
      <c r="G352" s="174"/>
      <c r="H352" s="175"/>
      <c r="I352" s="180">
        <f t="shared" si="21"/>
        <v>0</v>
      </c>
      <c r="J352" s="181">
        <f t="shared" si="23"/>
        <v>0</v>
      </c>
      <c r="K352" s="189">
        <f t="shared" si="22"/>
        <v>0</v>
      </c>
      <c r="L352" s="141"/>
      <c r="M352" s="142"/>
      <c r="N352" s="143"/>
    </row>
    <row r="353" spans="2:14" s="144" customFormat="1" ht="15" hidden="1" customHeight="1" x14ac:dyDescent="0.25">
      <c r="B353" s="191" t="s">
        <v>1446</v>
      </c>
      <c r="C353" s="166"/>
      <c r="D353" s="167"/>
      <c r="E353" s="161"/>
      <c r="F353" s="162"/>
      <c r="G353" s="174"/>
      <c r="H353" s="175"/>
      <c r="I353" s="180">
        <f t="shared" si="21"/>
        <v>0</v>
      </c>
      <c r="J353" s="181">
        <f t="shared" si="23"/>
        <v>0</v>
      </c>
      <c r="K353" s="189">
        <f t="shared" si="22"/>
        <v>0</v>
      </c>
      <c r="L353" s="141"/>
      <c r="M353" s="142"/>
      <c r="N353" s="143"/>
    </row>
    <row r="354" spans="2:14" s="144" customFormat="1" ht="15" hidden="1" customHeight="1" x14ac:dyDescent="0.25">
      <c r="B354" s="191" t="s">
        <v>1447</v>
      </c>
      <c r="C354" s="166"/>
      <c r="D354" s="167"/>
      <c r="E354" s="161"/>
      <c r="F354" s="162"/>
      <c r="G354" s="174"/>
      <c r="H354" s="175"/>
      <c r="I354" s="180">
        <f t="shared" si="21"/>
        <v>0</v>
      </c>
      <c r="J354" s="181">
        <f t="shared" si="23"/>
        <v>0</v>
      </c>
      <c r="K354" s="189">
        <f t="shared" si="22"/>
        <v>0</v>
      </c>
      <c r="L354" s="141"/>
      <c r="M354" s="142"/>
      <c r="N354" s="143"/>
    </row>
    <row r="355" spans="2:14" s="144" customFormat="1" ht="15" hidden="1" customHeight="1" x14ac:dyDescent="0.25">
      <c r="B355" s="191" t="s">
        <v>1448</v>
      </c>
      <c r="C355" s="166"/>
      <c r="D355" s="167"/>
      <c r="E355" s="161"/>
      <c r="F355" s="162"/>
      <c r="G355" s="174"/>
      <c r="H355" s="175"/>
      <c r="I355" s="180">
        <f t="shared" ref="I355:I374" si="24">ROUND(H355*G355,2)</f>
        <v>0</v>
      </c>
      <c r="J355" s="181">
        <f t="shared" si="23"/>
        <v>0</v>
      </c>
      <c r="K355" s="189">
        <f t="shared" ref="K355:K374" si="25">ROUND(J355*G355,2)</f>
        <v>0</v>
      </c>
      <c r="L355" s="141"/>
      <c r="M355" s="142"/>
      <c r="N355" s="143"/>
    </row>
    <row r="356" spans="2:14" s="144" customFormat="1" ht="15" hidden="1" customHeight="1" x14ac:dyDescent="0.25">
      <c r="B356" s="191" t="s">
        <v>1449</v>
      </c>
      <c r="C356" s="166"/>
      <c r="D356" s="167"/>
      <c r="E356" s="161"/>
      <c r="F356" s="162"/>
      <c r="G356" s="174"/>
      <c r="H356" s="175"/>
      <c r="I356" s="180">
        <f t="shared" si="24"/>
        <v>0</v>
      </c>
      <c r="J356" s="181">
        <f t="shared" si="23"/>
        <v>0</v>
      </c>
      <c r="K356" s="189">
        <f t="shared" si="25"/>
        <v>0</v>
      </c>
      <c r="L356" s="141"/>
      <c r="M356" s="142"/>
      <c r="N356" s="143"/>
    </row>
    <row r="357" spans="2:14" s="144" customFormat="1" ht="15" hidden="1" customHeight="1" x14ac:dyDescent="0.25">
      <c r="B357" s="191" t="s">
        <v>1450</v>
      </c>
      <c r="C357" s="166"/>
      <c r="D357" s="167"/>
      <c r="E357" s="161"/>
      <c r="F357" s="162"/>
      <c r="G357" s="174"/>
      <c r="H357" s="175"/>
      <c r="I357" s="180">
        <f t="shared" si="24"/>
        <v>0</v>
      </c>
      <c r="J357" s="181">
        <f t="shared" si="23"/>
        <v>0</v>
      </c>
      <c r="K357" s="189">
        <f t="shared" si="25"/>
        <v>0</v>
      </c>
      <c r="L357" s="141"/>
      <c r="M357" s="142"/>
      <c r="N357" s="143"/>
    </row>
    <row r="358" spans="2:14" s="144" customFormat="1" ht="15" hidden="1" customHeight="1" x14ac:dyDescent="0.25">
      <c r="B358" s="191" t="s">
        <v>1451</v>
      </c>
      <c r="C358" s="166"/>
      <c r="D358" s="167"/>
      <c r="E358" s="161"/>
      <c r="F358" s="162"/>
      <c r="G358" s="174"/>
      <c r="H358" s="175"/>
      <c r="I358" s="180">
        <f t="shared" si="24"/>
        <v>0</v>
      </c>
      <c r="J358" s="181">
        <f t="shared" si="23"/>
        <v>0</v>
      </c>
      <c r="K358" s="189">
        <f t="shared" si="25"/>
        <v>0</v>
      </c>
      <c r="L358" s="141"/>
      <c r="M358" s="142"/>
      <c r="N358" s="143"/>
    </row>
    <row r="359" spans="2:14" s="144" customFormat="1" ht="15" hidden="1" customHeight="1" x14ac:dyDescent="0.25">
      <c r="B359" s="191" t="s">
        <v>1452</v>
      </c>
      <c r="C359" s="166"/>
      <c r="D359" s="167"/>
      <c r="E359" s="161"/>
      <c r="F359" s="162"/>
      <c r="G359" s="174"/>
      <c r="H359" s="175"/>
      <c r="I359" s="180">
        <f t="shared" si="24"/>
        <v>0</v>
      </c>
      <c r="J359" s="181">
        <f t="shared" si="23"/>
        <v>0</v>
      </c>
      <c r="K359" s="189">
        <f t="shared" si="25"/>
        <v>0</v>
      </c>
      <c r="L359" s="141"/>
      <c r="M359" s="142"/>
      <c r="N359" s="143"/>
    </row>
    <row r="360" spans="2:14" s="144" customFormat="1" ht="15" hidden="1" customHeight="1" x14ac:dyDescent="0.25">
      <c r="B360" s="191" t="s">
        <v>1453</v>
      </c>
      <c r="C360" s="166"/>
      <c r="D360" s="167"/>
      <c r="E360" s="161"/>
      <c r="F360" s="162"/>
      <c r="G360" s="174"/>
      <c r="H360" s="175"/>
      <c r="I360" s="180">
        <f t="shared" si="24"/>
        <v>0</v>
      </c>
      <c r="J360" s="181">
        <f t="shared" si="23"/>
        <v>0</v>
      </c>
      <c r="K360" s="189">
        <f t="shared" si="25"/>
        <v>0</v>
      </c>
      <c r="L360" s="141"/>
      <c r="M360" s="142"/>
      <c r="N360" s="143"/>
    </row>
    <row r="361" spans="2:14" s="144" customFormat="1" ht="15" hidden="1" customHeight="1" x14ac:dyDescent="0.25">
      <c r="B361" s="191" t="s">
        <v>1454</v>
      </c>
      <c r="C361" s="166"/>
      <c r="D361" s="167"/>
      <c r="E361" s="161"/>
      <c r="F361" s="162"/>
      <c r="G361" s="174"/>
      <c r="H361" s="175"/>
      <c r="I361" s="180">
        <f t="shared" si="24"/>
        <v>0</v>
      </c>
      <c r="J361" s="181">
        <f t="shared" si="23"/>
        <v>0</v>
      </c>
      <c r="K361" s="189">
        <f t="shared" si="25"/>
        <v>0</v>
      </c>
      <c r="L361" s="141"/>
      <c r="M361" s="142"/>
      <c r="N361" s="143"/>
    </row>
    <row r="362" spans="2:14" s="144" customFormat="1" ht="15" hidden="1" customHeight="1" x14ac:dyDescent="0.25">
      <c r="B362" s="191" t="s">
        <v>1455</v>
      </c>
      <c r="C362" s="166"/>
      <c r="D362" s="167"/>
      <c r="E362" s="161"/>
      <c r="F362" s="162"/>
      <c r="G362" s="174"/>
      <c r="H362" s="175"/>
      <c r="I362" s="180">
        <f t="shared" si="24"/>
        <v>0</v>
      </c>
      <c r="J362" s="181">
        <f t="shared" si="23"/>
        <v>0</v>
      </c>
      <c r="K362" s="189">
        <f t="shared" si="25"/>
        <v>0</v>
      </c>
      <c r="L362" s="141"/>
      <c r="M362" s="142"/>
      <c r="N362" s="143"/>
    </row>
    <row r="363" spans="2:14" s="144" customFormat="1" ht="15" hidden="1" customHeight="1" x14ac:dyDescent="0.25">
      <c r="B363" s="191" t="s">
        <v>1456</v>
      </c>
      <c r="C363" s="166"/>
      <c r="D363" s="167"/>
      <c r="E363" s="161"/>
      <c r="F363" s="162"/>
      <c r="G363" s="174"/>
      <c r="H363" s="175"/>
      <c r="I363" s="180">
        <f t="shared" si="24"/>
        <v>0</v>
      </c>
      <c r="J363" s="181">
        <f t="shared" si="23"/>
        <v>0</v>
      </c>
      <c r="K363" s="189">
        <f t="shared" si="25"/>
        <v>0</v>
      </c>
      <c r="L363" s="141"/>
      <c r="M363" s="142"/>
      <c r="N363" s="143"/>
    </row>
    <row r="364" spans="2:14" s="144" customFormat="1" ht="15" hidden="1" customHeight="1" x14ac:dyDescent="0.25">
      <c r="B364" s="191" t="s">
        <v>1457</v>
      </c>
      <c r="C364" s="166"/>
      <c r="D364" s="167"/>
      <c r="E364" s="161"/>
      <c r="F364" s="162"/>
      <c r="G364" s="174"/>
      <c r="H364" s="175"/>
      <c r="I364" s="180">
        <f t="shared" si="24"/>
        <v>0</v>
      </c>
      <c r="J364" s="181">
        <f t="shared" si="23"/>
        <v>0</v>
      </c>
      <c r="K364" s="189">
        <f t="shared" si="25"/>
        <v>0</v>
      </c>
      <c r="L364" s="141"/>
      <c r="M364" s="142"/>
      <c r="N364" s="143"/>
    </row>
    <row r="365" spans="2:14" s="144" customFormat="1" ht="15" hidden="1" customHeight="1" x14ac:dyDescent="0.25">
      <c r="B365" s="191" t="s">
        <v>1458</v>
      </c>
      <c r="C365" s="166"/>
      <c r="D365" s="167"/>
      <c r="E365" s="161"/>
      <c r="F365" s="162"/>
      <c r="G365" s="174"/>
      <c r="H365" s="175"/>
      <c r="I365" s="180">
        <f t="shared" si="24"/>
        <v>0</v>
      </c>
      <c r="J365" s="181">
        <f t="shared" si="23"/>
        <v>0</v>
      </c>
      <c r="K365" s="189">
        <f t="shared" si="25"/>
        <v>0</v>
      </c>
      <c r="L365" s="141"/>
      <c r="M365" s="142"/>
      <c r="N365" s="143"/>
    </row>
    <row r="366" spans="2:14" s="144" customFormat="1" ht="15" hidden="1" customHeight="1" x14ac:dyDescent="0.25">
      <c r="B366" s="191" t="s">
        <v>1459</v>
      </c>
      <c r="C366" s="166"/>
      <c r="D366" s="167"/>
      <c r="E366" s="161"/>
      <c r="F366" s="162"/>
      <c r="G366" s="174"/>
      <c r="H366" s="175"/>
      <c r="I366" s="180">
        <f t="shared" si="24"/>
        <v>0</v>
      </c>
      <c r="J366" s="181">
        <f t="shared" si="23"/>
        <v>0</v>
      </c>
      <c r="K366" s="189">
        <f t="shared" si="25"/>
        <v>0</v>
      </c>
      <c r="L366" s="141"/>
      <c r="M366" s="142"/>
      <c r="N366" s="143"/>
    </row>
    <row r="367" spans="2:14" s="144" customFormat="1" ht="15" hidden="1" customHeight="1" x14ac:dyDescent="0.25">
      <c r="B367" s="191" t="s">
        <v>1460</v>
      </c>
      <c r="C367" s="166"/>
      <c r="D367" s="167"/>
      <c r="E367" s="161"/>
      <c r="F367" s="162"/>
      <c r="G367" s="174"/>
      <c r="H367" s="175"/>
      <c r="I367" s="180">
        <f t="shared" si="24"/>
        <v>0</v>
      </c>
      <c r="J367" s="181">
        <f t="shared" si="23"/>
        <v>0</v>
      </c>
      <c r="K367" s="189">
        <f t="shared" si="25"/>
        <v>0</v>
      </c>
      <c r="L367" s="141"/>
      <c r="M367" s="142"/>
      <c r="N367" s="143"/>
    </row>
    <row r="368" spans="2:14" s="144" customFormat="1" ht="15" hidden="1" customHeight="1" x14ac:dyDescent="0.25">
      <c r="B368" s="191" t="s">
        <v>1461</v>
      </c>
      <c r="C368" s="166"/>
      <c r="D368" s="167"/>
      <c r="E368" s="161"/>
      <c r="F368" s="162"/>
      <c r="G368" s="174"/>
      <c r="H368" s="175"/>
      <c r="I368" s="180">
        <f t="shared" si="24"/>
        <v>0</v>
      </c>
      <c r="J368" s="181">
        <f t="shared" si="23"/>
        <v>0</v>
      </c>
      <c r="K368" s="189">
        <f t="shared" si="25"/>
        <v>0</v>
      </c>
      <c r="L368" s="141"/>
      <c r="M368" s="142"/>
      <c r="N368" s="143"/>
    </row>
    <row r="369" spans="2:14" s="144" customFormat="1" ht="15" hidden="1" customHeight="1" x14ac:dyDescent="0.25">
      <c r="B369" s="191" t="s">
        <v>1462</v>
      </c>
      <c r="C369" s="166"/>
      <c r="D369" s="167"/>
      <c r="E369" s="161"/>
      <c r="F369" s="162"/>
      <c r="G369" s="174"/>
      <c r="H369" s="175"/>
      <c r="I369" s="180">
        <f t="shared" si="24"/>
        <v>0</v>
      </c>
      <c r="J369" s="181">
        <f t="shared" si="23"/>
        <v>0</v>
      </c>
      <c r="K369" s="189">
        <f t="shared" si="25"/>
        <v>0</v>
      </c>
      <c r="L369" s="141"/>
      <c r="M369" s="142"/>
      <c r="N369" s="143"/>
    </row>
    <row r="370" spans="2:14" s="144" customFormat="1" ht="15" hidden="1" customHeight="1" x14ac:dyDescent="0.25">
      <c r="B370" s="191" t="s">
        <v>1463</v>
      </c>
      <c r="C370" s="166"/>
      <c r="D370" s="167"/>
      <c r="E370" s="161"/>
      <c r="F370" s="162"/>
      <c r="G370" s="174"/>
      <c r="H370" s="175"/>
      <c r="I370" s="180">
        <f t="shared" si="24"/>
        <v>0</v>
      </c>
      <c r="J370" s="181">
        <f t="shared" si="23"/>
        <v>0</v>
      </c>
      <c r="K370" s="189">
        <f t="shared" si="25"/>
        <v>0</v>
      </c>
      <c r="L370" s="141"/>
      <c r="M370" s="142"/>
      <c r="N370" s="143"/>
    </row>
    <row r="371" spans="2:14" s="144" customFormat="1" ht="15" hidden="1" customHeight="1" x14ac:dyDescent="0.25">
      <c r="B371" s="191" t="s">
        <v>1464</v>
      </c>
      <c r="C371" s="166"/>
      <c r="D371" s="167"/>
      <c r="E371" s="161"/>
      <c r="F371" s="162"/>
      <c r="G371" s="174"/>
      <c r="H371" s="175"/>
      <c r="I371" s="180">
        <f t="shared" si="24"/>
        <v>0</v>
      </c>
      <c r="J371" s="181">
        <f t="shared" si="23"/>
        <v>0</v>
      </c>
      <c r="K371" s="189">
        <f t="shared" si="25"/>
        <v>0</v>
      </c>
      <c r="L371" s="141"/>
      <c r="M371" s="142"/>
      <c r="N371" s="143"/>
    </row>
    <row r="372" spans="2:14" s="144" customFormat="1" ht="15" hidden="1" customHeight="1" x14ac:dyDescent="0.25">
      <c r="B372" s="191" t="s">
        <v>1465</v>
      </c>
      <c r="C372" s="166"/>
      <c r="D372" s="167"/>
      <c r="E372" s="161"/>
      <c r="F372" s="162"/>
      <c r="G372" s="174"/>
      <c r="H372" s="175"/>
      <c r="I372" s="180">
        <f t="shared" si="24"/>
        <v>0</v>
      </c>
      <c r="J372" s="181">
        <f t="shared" si="23"/>
        <v>0</v>
      </c>
      <c r="K372" s="189">
        <f t="shared" si="25"/>
        <v>0</v>
      </c>
      <c r="L372" s="141"/>
      <c r="M372" s="142"/>
      <c r="N372" s="143"/>
    </row>
    <row r="373" spans="2:14" s="144" customFormat="1" ht="15" hidden="1" customHeight="1" x14ac:dyDescent="0.25">
      <c r="B373" s="191" t="s">
        <v>1466</v>
      </c>
      <c r="C373" s="166"/>
      <c r="D373" s="167"/>
      <c r="E373" s="161"/>
      <c r="F373" s="162"/>
      <c r="G373" s="174"/>
      <c r="H373" s="175"/>
      <c r="I373" s="180">
        <f t="shared" si="24"/>
        <v>0</v>
      </c>
      <c r="J373" s="181">
        <f t="shared" si="23"/>
        <v>0</v>
      </c>
      <c r="K373" s="189">
        <f t="shared" si="25"/>
        <v>0</v>
      </c>
      <c r="L373" s="141"/>
      <c r="M373" s="142"/>
      <c r="N373" s="143"/>
    </row>
    <row r="374" spans="2:14" s="144" customFormat="1" ht="15" hidden="1" customHeight="1" x14ac:dyDescent="0.25">
      <c r="B374" s="191" t="s">
        <v>1467</v>
      </c>
      <c r="C374" s="166"/>
      <c r="D374" s="167"/>
      <c r="E374" s="161"/>
      <c r="F374" s="162"/>
      <c r="G374" s="174"/>
      <c r="H374" s="175"/>
      <c r="I374" s="180">
        <f t="shared" si="24"/>
        <v>0</v>
      </c>
      <c r="J374" s="181">
        <f t="shared" si="23"/>
        <v>0</v>
      </c>
      <c r="K374" s="189">
        <f t="shared" si="25"/>
        <v>0</v>
      </c>
      <c r="L374" s="141"/>
      <c r="M374" s="142"/>
      <c r="N374" s="143"/>
    </row>
    <row r="375" spans="2:14" s="144" customFormat="1" ht="15" customHeight="1" x14ac:dyDescent="0.25">
      <c r="B375" s="191">
        <v>5</v>
      </c>
      <c r="C375" s="168"/>
      <c r="D375" s="169" t="s">
        <v>975</v>
      </c>
      <c r="E375" s="165"/>
      <c r="F375" s="165"/>
      <c r="G375" s="176"/>
      <c r="H375" s="177"/>
      <c r="I375" s="153">
        <f>SUBTOTAL(9,I376:I464)</f>
        <v>0</v>
      </c>
      <c r="J375" s="181"/>
      <c r="K375" s="190">
        <f>SUBTOTAL(9,K376:K464)</f>
        <v>0</v>
      </c>
      <c r="L375" s="141"/>
      <c r="M375" s="142"/>
      <c r="N375" s="143"/>
    </row>
    <row r="376" spans="2:14" s="144" customFormat="1" ht="15" customHeight="1" x14ac:dyDescent="0.25">
      <c r="B376" s="191" t="s">
        <v>976</v>
      </c>
      <c r="C376" s="166"/>
      <c r="D376" s="167"/>
      <c r="E376" s="161"/>
      <c r="F376" s="162"/>
      <c r="G376" s="174"/>
      <c r="H376" s="175"/>
      <c r="I376" s="180">
        <f>ROUND(H376*G376,2)</f>
        <v>0</v>
      </c>
      <c r="J376" s="181">
        <f t="shared" si="23"/>
        <v>0</v>
      </c>
      <c r="K376" s="189">
        <f>ROUND(J376*G376,2)</f>
        <v>0</v>
      </c>
      <c r="L376" s="141"/>
      <c r="M376" s="142"/>
      <c r="N376" s="143"/>
    </row>
    <row r="377" spans="2:14" s="144" customFormat="1" ht="15" customHeight="1" x14ac:dyDescent="0.25">
      <c r="B377" s="191" t="s">
        <v>977</v>
      </c>
      <c r="C377" s="166"/>
      <c r="D377" s="167"/>
      <c r="E377" s="161"/>
      <c r="F377" s="162"/>
      <c r="G377" s="174"/>
      <c r="H377" s="175"/>
      <c r="I377" s="180">
        <f t="shared" ref="I377:I380" si="26">ROUND(H377*G377,2)</f>
        <v>0</v>
      </c>
      <c r="J377" s="181">
        <f t="shared" si="23"/>
        <v>0</v>
      </c>
      <c r="K377" s="189">
        <f>ROUND(J377*G377,2)</f>
        <v>0</v>
      </c>
      <c r="L377" s="141"/>
      <c r="M377" s="142"/>
      <c r="N377" s="143"/>
    </row>
    <row r="378" spans="2:14" s="144" customFormat="1" ht="15" customHeight="1" x14ac:dyDescent="0.25">
      <c r="B378" s="191" t="s">
        <v>978</v>
      </c>
      <c r="C378" s="166"/>
      <c r="D378" s="167"/>
      <c r="E378" s="161"/>
      <c r="F378" s="162"/>
      <c r="G378" s="174"/>
      <c r="H378" s="175"/>
      <c r="I378" s="180">
        <f t="shared" si="26"/>
        <v>0</v>
      </c>
      <c r="J378" s="181">
        <f t="shared" si="23"/>
        <v>0</v>
      </c>
      <c r="K378" s="189">
        <f>ROUND(J378*G378,2)</f>
        <v>0</v>
      </c>
      <c r="L378" s="141"/>
      <c r="M378" s="142"/>
      <c r="N378" s="143"/>
    </row>
    <row r="379" spans="2:14" s="144" customFormat="1" ht="15" customHeight="1" x14ac:dyDescent="0.25">
      <c r="B379" s="191" t="s">
        <v>979</v>
      </c>
      <c r="C379" s="166"/>
      <c r="D379" s="167"/>
      <c r="E379" s="161"/>
      <c r="F379" s="162"/>
      <c r="G379" s="174"/>
      <c r="H379" s="175"/>
      <c r="I379" s="180">
        <f t="shared" si="26"/>
        <v>0</v>
      </c>
      <c r="J379" s="181">
        <f t="shared" si="23"/>
        <v>0</v>
      </c>
      <c r="K379" s="189">
        <f>ROUND(J379*G379,2)</f>
        <v>0</v>
      </c>
      <c r="L379" s="141"/>
      <c r="M379" s="142"/>
      <c r="N379" s="143"/>
    </row>
    <row r="380" spans="2:14" s="144" customFormat="1" ht="15" customHeight="1" x14ac:dyDescent="0.25">
      <c r="B380" s="191" t="s">
        <v>980</v>
      </c>
      <c r="C380" s="166"/>
      <c r="D380" s="167"/>
      <c r="E380" s="161"/>
      <c r="F380" s="162"/>
      <c r="G380" s="174"/>
      <c r="H380" s="175"/>
      <c r="I380" s="180">
        <f t="shared" si="26"/>
        <v>0</v>
      </c>
      <c r="J380" s="181">
        <f t="shared" si="23"/>
        <v>0</v>
      </c>
      <c r="K380" s="189">
        <f>ROUND(J380*G380,2)</f>
        <v>0</v>
      </c>
      <c r="L380" s="141"/>
      <c r="M380" s="142"/>
      <c r="N380" s="143"/>
    </row>
    <row r="381" spans="2:14" s="144" customFormat="1" ht="15" hidden="1" customHeight="1" x14ac:dyDescent="0.25">
      <c r="B381" s="191" t="s">
        <v>1468</v>
      </c>
      <c r="C381" s="166"/>
      <c r="D381" s="167"/>
      <c r="E381" s="161"/>
      <c r="F381" s="162"/>
      <c r="G381" s="174"/>
      <c r="H381" s="175"/>
      <c r="I381" s="180">
        <f t="shared" ref="I381:I444" si="27">ROUND(H381*G381,2)</f>
        <v>0</v>
      </c>
      <c r="J381" s="181">
        <f t="shared" si="23"/>
        <v>0</v>
      </c>
      <c r="K381" s="189">
        <f t="shared" ref="K381:K444" si="28">ROUND(J381*G381,2)</f>
        <v>0</v>
      </c>
      <c r="L381" s="141"/>
      <c r="M381" s="142"/>
      <c r="N381" s="143"/>
    </row>
    <row r="382" spans="2:14" s="144" customFormat="1" ht="15" hidden="1" customHeight="1" x14ac:dyDescent="0.25">
      <c r="B382" s="191" t="s">
        <v>1469</v>
      </c>
      <c r="C382" s="166"/>
      <c r="D382" s="167"/>
      <c r="E382" s="161"/>
      <c r="F382" s="162"/>
      <c r="G382" s="174"/>
      <c r="H382" s="175"/>
      <c r="I382" s="180">
        <f t="shared" si="27"/>
        <v>0</v>
      </c>
      <c r="J382" s="181">
        <f t="shared" si="23"/>
        <v>0</v>
      </c>
      <c r="K382" s="189">
        <f t="shared" si="28"/>
        <v>0</v>
      </c>
      <c r="L382" s="141"/>
      <c r="M382" s="142"/>
      <c r="N382" s="143"/>
    </row>
    <row r="383" spans="2:14" s="144" customFormat="1" ht="15" hidden="1" customHeight="1" x14ac:dyDescent="0.25">
      <c r="B383" s="191" t="s">
        <v>1470</v>
      </c>
      <c r="C383" s="166"/>
      <c r="D383" s="167"/>
      <c r="E383" s="161"/>
      <c r="F383" s="162"/>
      <c r="G383" s="174"/>
      <c r="H383" s="175"/>
      <c r="I383" s="180">
        <f t="shared" si="27"/>
        <v>0</v>
      </c>
      <c r="J383" s="181">
        <f t="shared" si="23"/>
        <v>0</v>
      </c>
      <c r="K383" s="189">
        <f t="shared" si="28"/>
        <v>0</v>
      </c>
      <c r="L383" s="141"/>
      <c r="M383" s="142"/>
      <c r="N383" s="143"/>
    </row>
    <row r="384" spans="2:14" s="144" customFormat="1" ht="15" hidden="1" customHeight="1" x14ac:dyDescent="0.25">
      <c r="B384" s="191" t="s">
        <v>1471</v>
      </c>
      <c r="C384" s="166"/>
      <c r="D384" s="167"/>
      <c r="E384" s="161"/>
      <c r="F384" s="162"/>
      <c r="G384" s="174"/>
      <c r="H384" s="175"/>
      <c r="I384" s="180">
        <f t="shared" si="27"/>
        <v>0</v>
      </c>
      <c r="J384" s="181">
        <f t="shared" si="23"/>
        <v>0</v>
      </c>
      <c r="K384" s="189">
        <f t="shared" si="28"/>
        <v>0</v>
      </c>
      <c r="L384" s="141"/>
      <c r="M384" s="142"/>
      <c r="N384" s="143"/>
    </row>
    <row r="385" spans="2:14" s="144" customFormat="1" ht="15" hidden="1" customHeight="1" x14ac:dyDescent="0.25">
      <c r="B385" s="191" t="s">
        <v>1472</v>
      </c>
      <c r="C385" s="166"/>
      <c r="D385" s="167"/>
      <c r="E385" s="161"/>
      <c r="F385" s="162"/>
      <c r="G385" s="174"/>
      <c r="H385" s="175"/>
      <c r="I385" s="180">
        <f t="shared" si="27"/>
        <v>0</v>
      </c>
      <c r="J385" s="181">
        <f t="shared" si="23"/>
        <v>0</v>
      </c>
      <c r="K385" s="189">
        <f t="shared" si="28"/>
        <v>0</v>
      </c>
      <c r="L385" s="141"/>
      <c r="M385" s="142"/>
      <c r="N385" s="143"/>
    </row>
    <row r="386" spans="2:14" s="144" customFormat="1" ht="15" hidden="1" customHeight="1" x14ac:dyDescent="0.25">
      <c r="B386" s="191" t="s">
        <v>1473</v>
      </c>
      <c r="C386" s="166"/>
      <c r="D386" s="167"/>
      <c r="E386" s="161"/>
      <c r="F386" s="162"/>
      <c r="G386" s="174"/>
      <c r="H386" s="175"/>
      <c r="I386" s="180">
        <f t="shared" si="27"/>
        <v>0</v>
      </c>
      <c r="J386" s="181">
        <f t="shared" si="23"/>
        <v>0</v>
      </c>
      <c r="K386" s="189">
        <f t="shared" si="28"/>
        <v>0</v>
      </c>
      <c r="L386" s="141"/>
      <c r="M386" s="142"/>
      <c r="N386" s="143"/>
    </row>
    <row r="387" spans="2:14" s="144" customFormat="1" ht="15" hidden="1" customHeight="1" x14ac:dyDescent="0.25">
      <c r="B387" s="191" t="s">
        <v>1474</v>
      </c>
      <c r="C387" s="166"/>
      <c r="D387" s="167"/>
      <c r="E387" s="161"/>
      <c r="F387" s="162"/>
      <c r="G387" s="174"/>
      <c r="H387" s="175"/>
      <c r="I387" s="180">
        <f t="shared" si="27"/>
        <v>0</v>
      </c>
      <c r="J387" s="181">
        <f t="shared" si="23"/>
        <v>0</v>
      </c>
      <c r="K387" s="189">
        <f t="shared" si="28"/>
        <v>0</v>
      </c>
      <c r="L387" s="141"/>
      <c r="M387" s="142"/>
      <c r="N387" s="143"/>
    </row>
    <row r="388" spans="2:14" s="144" customFormat="1" ht="15" hidden="1" customHeight="1" x14ac:dyDescent="0.25">
      <c r="B388" s="191" t="s">
        <v>1475</v>
      </c>
      <c r="C388" s="166"/>
      <c r="D388" s="167"/>
      <c r="E388" s="161"/>
      <c r="F388" s="162"/>
      <c r="G388" s="174"/>
      <c r="H388" s="175"/>
      <c r="I388" s="180">
        <f t="shared" si="27"/>
        <v>0</v>
      </c>
      <c r="J388" s="181">
        <f t="shared" si="23"/>
        <v>0</v>
      </c>
      <c r="K388" s="189">
        <f t="shared" si="28"/>
        <v>0</v>
      </c>
      <c r="L388" s="141"/>
      <c r="M388" s="142"/>
      <c r="N388" s="143"/>
    </row>
    <row r="389" spans="2:14" s="144" customFormat="1" ht="15" hidden="1" customHeight="1" x14ac:dyDescent="0.25">
      <c r="B389" s="191" t="s">
        <v>1476</v>
      </c>
      <c r="C389" s="166"/>
      <c r="D389" s="167"/>
      <c r="E389" s="161"/>
      <c r="F389" s="162"/>
      <c r="G389" s="174"/>
      <c r="H389" s="175"/>
      <c r="I389" s="180">
        <f t="shared" si="27"/>
        <v>0</v>
      </c>
      <c r="J389" s="181">
        <f t="shared" si="23"/>
        <v>0</v>
      </c>
      <c r="K389" s="189">
        <f t="shared" si="28"/>
        <v>0</v>
      </c>
      <c r="L389" s="141"/>
      <c r="M389" s="142"/>
      <c r="N389" s="143"/>
    </row>
    <row r="390" spans="2:14" s="144" customFormat="1" ht="15" hidden="1" customHeight="1" x14ac:dyDescent="0.25">
      <c r="B390" s="191" t="s">
        <v>1477</v>
      </c>
      <c r="C390" s="166"/>
      <c r="D390" s="167"/>
      <c r="E390" s="161"/>
      <c r="F390" s="162"/>
      <c r="G390" s="174"/>
      <c r="H390" s="175"/>
      <c r="I390" s="180">
        <f t="shared" si="27"/>
        <v>0</v>
      </c>
      <c r="J390" s="181">
        <f t="shared" si="23"/>
        <v>0</v>
      </c>
      <c r="K390" s="189">
        <f t="shared" si="28"/>
        <v>0</v>
      </c>
      <c r="L390" s="141"/>
      <c r="M390" s="142"/>
      <c r="N390" s="143"/>
    </row>
    <row r="391" spans="2:14" s="144" customFormat="1" ht="15" hidden="1" customHeight="1" x14ac:dyDescent="0.25">
      <c r="B391" s="191" t="s">
        <v>1478</v>
      </c>
      <c r="C391" s="166"/>
      <c r="D391" s="167"/>
      <c r="E391" s="161"/>
      <c r="F391" s="162"/>
      <c r="G391" s="174"/>
      <c r="H391" s="175"/>
      <c r="I391" s="180">
        <f t="shared" si="27"/>
        <v>0</v>
      </c>
      <c r="J391" s="181">
        <f t="shared" si="23"/>
        <v>0</v>
      </c>
      <c r="K391" s="189">
        <f t="shared" si="28"/>
        <v>0</v>
      </c>
      <c r="L391" s="141"/>
      <c r="M391" s="142"/>
      <c r="N391" s="143"/>
    </row>
    <row r="392" spans="2:14" s="144" customFormat="1" ht="15" hidden="1" customHeight="1" x14ac:dyDescent="0.25">
      <c r="B392" s="191" t="s">
        <v>1479</v>
      </c>
      <c r="C392" s="166"/>
      <c r="D392" s="167"/>
      <c r="E392" s="161"/>
      <c r="F392" s="162"/>
      <c r="G392" s="174"/>
      <c r="H392" s="175"/>
      <c r="I392" s="180">
        <f t="shared" si="27"/>
        <v>0</v>
      </c>
      <c r="J392" s="181">
        <f t="shared" si="23"/>
        <v>0</v>
      </c>
      <c r="K392" s="189">
        <f t="shared" si="28"/>
        <v>0</v>
      </c>
      <c r="L392" s="141"/>
      <c r="M392" s="142"/>
      <c r="N392" s="143"/>
    </row>
    <row r="393" spans="2:14" s="144" customFormat="1" ht="15" hidden="1" customHeight="1" x14ac:dyDescent="0.25">
      <c r="B393" s="191" t="s">
        <v>1480</v>
      </c>
      <c r="C393" s="166"/>
      <c r="D393" s="167"/>
      <c r="E393" s="161"/>
      <c r="F393" s="162"/>
      <c r="G393" s="174"/>
      <c r="H393" s="175"/>
      <c r="I393" s="180">
        <f t="shared" si="27"/>
        <v>0</v>
      </c>
      <c r="J393" s="181">
        <f t="shared" si="23"/>
        <v>0</v>
      </c>
      <c r="K393" s="189">
        <f t="shared" si="28"/>
        <v>0</v>
      </c>
      <c r="L393" s="141"/>
      <c r="M393" s="142"/>
      <c r="N393" s="143"/>
    </row>
    <row r="394" spans="2:14" s="144" customFormat="1" ht="15" hidden="1" customHeight="1" x14ac:dyDescent="0.25">
      <c r="B394" s="191" t="s">
        <v>1481</v>
      </c>
      <c r="C394" s="166"/>
      <c r="D394" s="167"/>
      <c r="E394" s="161"/>
      <c r="F394" s="162"/>
      <c r="G394" s="174"/>
      <c r="H394" s="175"/>
      <c r="I394" s="180">
        <f t="shared" si="27"/>
        <v>0</v>
      </c>
      <c r="J394" s="181">
        <f t="shared" si="23"/>
        <v>0</v>
      </c>
      <c r="K394" s="189">
        <f t="shared" si="28"/>
        <v>0</v>
      </c>
      <c r="L394" s="141"/>
      <c r="M394" s="142"/>
      <c r="N394" s="143"/>
    </row>
    <row r="395" spans="2:14" s="144" customFormat="1" ht="15" hidden="1" customHeight="1" x14ac:dyDescent="0.25">
      <c r="B395" s="191" t="s">
        <v>1482</v>
      </c>
      <c r="C395" s="166"/>
      <c r="D395" s="167"/>
      <c r="E395" s="161"/>
      <c r="F395" s="162"/>
      <c r="G395" s="174"/>
      <c r="H395" s="175"/>
      <c r="I395" s="180">
        <f t="shared" si="27"/>
        <v>0</v>
      </c>
      <c r="J395" s="181">
        <f t="shared" si="23"/>
        <v>0</v>
      </c>
      <c r="K395" s="189">
        <f t="shared" si="28"/>
        <v>0</v>
      </c>
      <c r="L395" s="141"/>
      <c r="M395" s="142"/>
      <c r="N395" s="143"/>
    </row>
    <row r="396" spans="2:14" s="144" customFormat="1" ht="15" hidden="1" customHeight="1" x14ac:dyDescent="0.25">
      <c r="B396" s="191" t="s">
        <v>1483</v>
      </c>
      <c r="C396" s="166"/>
      <c r="D396" s="167"/>
      <c r="E396" s="161"/>
      <c r="F396" s="162"/>
      <c r="G396" s="174"/>
      <c r="H396" s="175"/>
      <c r="I396" s="180">
        <f t="shared" si="27"/>
        <v>0</v>
      </c>
      <c r="J396" s="181">
        <f t="shared" si="23"/>
        <v>0</v>
      </c>
      <c r="K396" s="189">
        <f t="shared" si="28"/>
        <v>0</v>
      </c>
      <c r="L396" s="141"/>
      <c r="M396" s="142"/>
      <c r="N396" s="143"/>
    </row>
    <row r="397" spans="2:14" s="144" customFormat="1" ht="15" hidden="1" customHeight="1" x14ac:dyDescent="0.25">
      <c r="B397" s="191" t="s">
        <v>1484</v>
      </c>
      <c r="C397" s="166"/>
      <c r="D397" s="167"/>
      <c r="E397" s="161"/>
      <c r="F397" s="162"/>
      <c r="G397" s="174"/>
      <c r="H397" s="175"/>
      <c r="I397" s="180">
        <f t="shared" si="27"/>
        <v>0</v>
      </c>
      <c r="J397" s="181">
        <f t="shared" si="23"/>
        <v>0</v>
      </c>
      <c r="K397" s="189">
        <f t="shared" si="28"/>
        <v>0</v>
      </c>
      <c r="L397" s="141"/>
      <c r="M397" s="142"/>
      <c r="N397" s="143"/>
    </row>
    <row r="398" spans="2:14" s="144" customFormat="1" ht="15" hidden="1" customHeight="1" x14ac:dyDescent="0.25">
      <c r="B398" s="191" t="s">
        <v>1485</v>
      </c>
      <c r="C398" s="166"/>
      <c r="D398" s="167"/>
      <c r="E398" s="161"/>
      <c r="F398" s="162"/>
      <c r="G398" s="174"/>
      <c r="H398" s="175"/>
      <c r="I398" s="180">
        <f t="shared" si="27"/>
        <v>0</v>
      </c>
      <c r="J398" s="181">
        <f t="shared" si="23"/>
        <v>0</v>
      </c>
      <c r="K398" s="189">
        <f t="shared" si="28"/>
        <v>0</v>
      </c>
      <c r="L398" s="141"/>
      <c r="M398" s="142"/>
      <c r="N398" s="143"/>
    </row>
    <row r="399" spans="2:14" s="144" customFormat="1" ht="15" hidden="1" customHeight="1" x14ac:dyDescent="0.25">
      <c r="B399" s="191" t="s">
        <v>1486</v>
      </c>
      <c r="C399" s="166"/>
      <c r="D399" s="167"/>
      <c r="E399" s="161"/>
      <c r="F399" s="162"/>
      <c r="G399" s="174"/>
      <c r="H399" s="175"/>
      <c r="I399" s="180">
        <f t="shared" si="27"/>
        <v>0</v>
      </c>
      <c r="J399" s="181">
        <f t="shared" si="23"/>
        <v>0</v>
      </c>
      <c r="K399" s="189">
        <f t="shared" si="28"/>
        <v>0</v>
      </c>
      <c r="L399" s="141"/>
      <c r="M399" s="142"/>
      <c r="N399" s="143"/>
    </row>
    <row r="400" spans="2:14" s="144" customFormat="1" ht="15" hidden="1" customHeight="1" x14ac:dyDescent="0.25">
      <c r="B400" s="191" t="s">
        <v>1487</v>
      </c>
      <c r="C400" s="166"/>
      <c r="D400" s="167"/>
      <c r="E400" s="161"/>
      <c r="F400" s="162"/>
      <c r="G400" s="174"/>
      <c r="H400" s="175"/>
      <c r="I400" s="180">
        <f t="shared" si="27"/>
        <v>0</v>
      </c>
      <c r="J400" s="181">
        <f t="shared" si="23"/>
        <v>0</v>
      </c>
      <c r="K400" s="189">
        <f t="shared" si="28"/>
        <v>0</v>
      </c>
      <c r="L400" s="141"/>
      <c r="M400" s="142"/>
      <c r="N400" s="143"/>
    </row>
    <row r="401" spans="2:14" s="144" customFormat="1" ht="15" hidden="1" customHeight="1" x14ac:dyDescent="0.25">
      <c r="B401" s="191" t="s">
        <v>1488</v>
      </c>
      <c r="C401" s="166"/>
      <c r="D401" s="167"/>
      <c r="E401" s="161"/>
      <c r="F401" s="162"/>
      <c r="G401" s="174"/>
      <c r="H401" s="175"/>
      <c r="I401" s="180">
        <f t="shared" si="27"/>
        <v>0</v>
      </c>
      <c r="J401" s="181">
        <f t="shared" ref="J401:J464" si="29">ROUND(H401*(1+IF(F401="BDI 1",$D$8,IF(F401="BDI 2",$D$9,0))),2)</f>
        <v>0</v>
      </c>
      <c r="K401" s="189">
        <f t="shared" si="28"/>
        <v>0</v>
      </c>
      <c r="L401" s="141"/>
      <c r="M401" s="142"/>
      <c r="N401" s="143"/>
    </row>
    <row r="402" spans="2:14" s="144" customFormat="1" ht="15" hidden="1" customHeight="1" x14ac:dyDescent="0.25">
      <c r="B402" s="191" t="s">
        <v>1489</v>
      </c>
      <c r="C402" s="166"/>
      <c r="D402" s="167"/>
      <c r="E402" s="161"/>
      <c r="F402" s="162"/>
      <c r="G402" s="174"/>
      <c r="H402" s="175"/>
      <c r="I402" s="180">
        <f t="shared" si="27"/>
        <v>0</v>
      </c>
      <c r="J402" s="181">
        <f t="shared" si="29"/>
        <v>0</v>
      </c>
      <c r="K402" s="189">
        <f t="shared" si="28"/>
        <v>0</v>
      </c>
      <c r="L402" s="141"/>
      <c r="M402" s="142"/>
      <c r="N402" s="143"/>
    </row>
    <row r="403" spans="2:14" s="144" customFormat="1" ht="15" hidden="1" customHeight="1" x14ac:dyDescent="0.25">
      <c r="B403" s="191" t="s">
        <v>1490</v>
      </c>
      <c r="C403" s="166"/>
      <c r="D403" s="167"/>
      <c r="E403" s="161"/>
      <c r="F403" s="162"/>
      <c r="G403" s="174"/>
      <c r="H403" s="175"/>
      <c r="I403" s="180">
        <f t="shared" si="27"/>
        <v>0</v>
      </c>
      <c r="J403" s="181">
        <f t="shared" si="29"/>
        <v>0</v>
      </c>
      <c r="K403" s="189">
        <f t="shared" si="28"/>
        <v>0</v>
      </c>
      <c r="L403" s="141"/>
      <c r="M403" s="142"/>
      <c r="N403" s="143"/>
    </row>
    <row r="404" spans="2:14" s="144" customFormat="1" ht="15" hidden="1" customHeight="1" x14ac:dyDescent="0.25">
      <c r="B404" s="191" t="s">
        <v>1491</v>
      </c>
      <c r="C404" s="166"/>
      <c r="D404" s="167"/>
      <c r="E404" s="161"/>
      <c r="F404" s="162"/>
      <c r="G404" s="174"/>
      <c r="H404" s="175"/>
      <c r="I404" s="180">
        <f t="shared" si="27"/>
        <v>0</v>
      </c>
      <c r="J404" s="181">
        <f t="shared" si="29"/>
        <v>0</v>
      </c>
      <c r="K404" s="189">
        <f t="shared" si="28"/>
        <v>0</v>
      </c>
      <c r="L404" s="141"/>
      <c r="M404" s="142"/>
      <c r="N404" s="143"/>
    </row>
    <row r="405" spans="2:14" s="144" customFormat="1" ht="15" hidden="1" customHeight="1" x14ac:dyDescent="0.25">
      <c r="B405" s="191" t="s">
        <v>1492</v>
      </c>
      <c r="C405" s="166"/>
      <c r="D405" s="167"/>
      <c r="E405" s="161"/>
      <c r="F405" s="162"/>
      <c r="G405" s="174"/>
      <c r="H405" s="175"/>
      <c r="I405" s="180">
        <f t="shared" si="27"/>
        <v>0</v>
      </c>
      <c r="J405" s="181">
        <f t="shared" si="29"/>
        <v>0</v>
      </c>
      <c r="K405" s="189">
        <f t="shared" si="28"/>
        <v>0</v>
      </c>
      <c r="L405" s="141"/>
      <c r="M405" s="142"/>
      <c r="N405" s="143"/>
    </row>
    <row r="406" spans="2:14" s="144" customFormat="1" ht="15" hidden="1" customHeight="1" x14ac:dyDescent="0.25">
      <c r="B406" s="191" t="s">
        <v>1493</v>
      </c>
      <c r="C406" s="166"/>
      <c r="D406" s="167"/>
      <c r="E406" s="161"/>
      <c r="F406" s="162"/>
      <c r="G406" s="174"/>
      <c r="H406" s="175"/>
      <c r="I406" s="180">
        <f t="shared" si="27"/>
        <v>0</v>
      </c>
      <c r="J406" s="181">
        <f t="shared" si="29"/>
        <v>0</v>
      </c>
      <c r="K406" s="189">
        <f t="shared" si="28"/>
        <v>0</v>
      </c>
      <c r="L406" s="141"/>
      <c r="M406" s="142"/>
      <c r="N406" s="143"/>
    </row>
    <row r="407" spans="2:14" s="144" customFormat="1" ht="15" hidden="1" customHeight="1" x14ac:dyDescent="0.25">
      <c r="B407" s="191" t="s">
        <v>1494</v>
      </c>
      <c r="C407" s="166"/>
      <c r="D407" s="167"/>
      <c r="E407" s="161"/>
      <c r="F407" s="162"/>
      <c r="G407" s="174"/>
      <c r="H407" s="175"/>
      <c r="I407" s="180">
        <f t="shared" si="27"/>
        <v>0</v>
      </c>
      <c r="J407" s="181">
        <f t="shared" si="29"/>
        <v>0</v>
      </c>
      <c r="K407" s="189">
        <f t="shared" si="28"/>
        <v>0</v>
      </c>
      <c r="L407" s="141"/>
      <c r="M407" s="142"/>
      <c r="N407" s="143"/>
    </row>
    <row r="408" spans="2:14" s="144" customFormat="1" ht="15" hidden="1" customHeight="1" x14ac:dyDescent="0.25">
      <c r="B408" s="191" t="s">
        <v>1495</v>
      </c>
      <c r="C408" s="166"/>
      <c r="D408" s="167"/>
      <c r="E408" s="161"/>
      <c r="F408" s="162"/>
      <c r="G408" s="174"/>
      <c r="H408" s="175"/>
      <c r="I408" s="180">
        <f t="shared" si="27"/>
        <v>0</v>
      </c>
      <c r="J408" s="181">
        <f t="shared" si="29"/>
        <v>0</v>
      </c>
      <c r="K408" s="189">
        <f t="shared" si="28"/>
        <v>0</v>
      </c>
      <c r="L408" s="141"/>
      <c r="M408" s="142"/>
      <c r="N408" s="143"/>
    </row>
    <row r="409" spans="2:14" s="144" customFormat="1" ht="15" hidden="1" customHeight="1" x14ac:dyDescent="0.25">
      <c r="B409" s="191" t="s">
        <v>1496</v>
      </c>
      <c r="C409" s="166"/>
      <c r="D409" s="167"/>
      <c r="E409" s="161"/>
      <c r="F409" s="162"/>
      <c r="G409" s="174"/>
      <c r="H409" s="175"/>
      <c r="I409" s="180">
        <f t="shared" si="27"/>
        <v>0</v>
      </c>
      <c r="J409" s="181">
        <f t="shared" si="29"/>
        <v>0</v>
      </c>
      <c r="K409" s="189">
        <f t="shared" si="28"/>
        <v>0</v>
      </c>
      <c r="L409" s="141"/>
      <c r="M409" s="142"/>
      <c r="N409" s="143"/>
    </row>
    <row r="410" spans="2:14" s="144" customFormat="1" ht="15" hidden="1" customHeight="1" x14ac:dyDescent="0.25">
      <c r="B410" s="191" t="s">
        <v>1497</v>
      </c>
      <c r="C410" s="166"/>
      <c r="D410" s="167"/>
      <c r="E410" s="161"/>
      <c r="F410" s="162"/>
      <c r="G410" s="174"/>
      <c r="H410" s="175"/>
      <c r="I410" s="180">
        <f t="shared" si="27"/>
        <v>0</v>
      </c>
      <c r="J410" s="181">
        <f t="shared" si="29"/>
        <v>0</v>
      </c>
      <c r="K410" s="189">
        <f t="shared" si="28"/>
        <v>0</v>
      </c>
      <c r="L410" s="141"/>
      <c r="M410" s="142"/>
      <c r="N410" s="143"/>
    </row>
    <row r="411" spans="2:14" s="144" customFormat="1" ht="15" hidden="1" customHeight="1" x14ac:dyDescent="0.25">
      <c r="B411" s="191" t="s">
        <v>1498</v>
      </c>
      <c r="C411" s="166"/>
      <c r="D411" s="167"/>
      <c r="E411" s="161"/>
      <c r="F411" s="162"/>
      <c r="G411" s="174"/>
      <c r="H411" s="175"/>
      <c r="I411" s="180">
        <f t="shared" si="27"/>
        <v>0</v>
      </c>
      <c r="J411" s="181">
        <f t="shared" si="29"/>
        <v>0</v>
      </c>
      <c r="K411" s="189">
        <f t="shared" si="28"/>
        <v>0</v>
      </c>
      <c r="L411" s="141"/>
      <c r="M411" s="142"/>
      <c r="N411" s="143"/>
    </row>
    <row r="412" spans="2:14" s="144" customFormat="1" ht="15" hidden="1" customHeight="1" x14ac:dyDescent="0.25">
      <c r="B412" s="191" t="s">
        <v>1499</v>
      </c>
      <c r="C412" s="166"/>
      <c r="D412" s="167"/>
      <c r="E412" s="161"/>
      <c r="F412" s="162"/>
      <c r="G412" s="174"/>
      <c r="H412" s="175"/>
      <c r="I412" s="180">
        <f t="shared" si="27"/>
        <v>0</v>
      </c>
      <c r="J412" s="181">
        <f t="shared" si="29"/>
        <v>0</v>
      </c>
      <c r="K412" s="189">
        <f t="shared" si="28"/>
        <v>0</v>
      </c>
      <c r="L412" s="141"/>
      <c r="M412" s="142"/>
      <c r="N412" s="143"/>
    </row>
    <row r="413" spans="2:14" s="144" customFormat="1" ht="15" hidden="1" customHeight="1" x14ac:dyDescent="0.25">
      <c r="B413" s="191" t="s">
        <v>1500</v>
      </c>
      <c r="C413" s="166"/>
      <c r="D413" s="167"/>
      <c r="E413" s="161"/>
      <c r="F413" s="162"/>
      <c r="G413" s="174"/>
      <c r="H413" s="175"/>
      <c r="I413" s="180">
        <f t="shared" si="27"/>
        <v>0</v>
      </c>
      <c r="J413" s="181">
        <f t="shared" si="29"/>
        <v>0</v>
      </c>
      <c r="K413" s="189">
        <f t="shared" si="28"/>
        <v>0</v>
      </c>
      <c r="L413" s="141"/>
      <c r="M413" s="142"/>
      <c r="N413" s="143"/>
    </row>
    <row r="414" spans="2:14" s="144" customFormat="1" ht="15" hidden="1" customHeight="1" x14ac:dyDescent="0.25">
      <c r="B414" s="191" t="s">
        <v>1501</v>
      </c>
      <c r="C414" s="166"/>
      <c r="D414" s="167"/>
      <c r="E414" s="161"/>
      <c r="F414" s="162"/>
      <c r="G414" s="174"/>
      <c r="H414" s="175"/>
      <c r="I414" s="180">
        <f t="shared" si="27"/>
        <v>0</v>
      </c>
      <c r="J414" s="181">
        <f t="shared" si="29"/>
        <v>0</v>
      </c>
      <c r="K414" s="189">
        <f t="shared" si="28"/>
        <v>0</v>
      </c>
      <c r="L414" s="141"/>
      <c r="M414" s="142"/>
      <c r="N414" s="143"/>
    </row>
    <row r="415" spans="2:14" s="144" customFormat="1" ht="15" hidden="1" customHeight="1" x14ac:dyDescent="0.25">
      <c r="B415" s="191" t="s">
        <v>1502</v>
      </c>
      <c r="C415" s="166"/>
      <c r="D415" s="167"/>
      <c r="E415" s="161"/>
      <c r="F415" s="162"/>
      <c r="G415" s="174"/>
      <c r="H415" s="175"/>
      <c r="I415" s="180">
        <f t="shared" si="27"/>
        <v>0</v>
      </c>
      <c r="J415" s="181">
        <f t="shared" si="29"/>
        <v>0</v>
      </c>
      <c r="K415" s="189">
        <f t="shared" si="28"/>
        <v>0</v>
      </c>
      <c r="L415" s="141"/>
      <c r="M415" s="142"/>
      <c r="N415" s="143"/>
    </row>
    <row r="416" spans="2:14" s="144" customFormat="1" ht="15" hidden="1" customHeight="1" x14ac:dyDescent="0.25">
      <c r="B416" s="191" t="s">
        <v>1503</v>
      </c>
      <c r="C416" s="166"/>
      <c r="D416" s="167"/>
      <c r="E416" s="161"/>
      <c r="F416" s="162"/>
      <c r="G416" s="174"/>
      <c r="H416" s="175"/>
      <c r="I416" s="180">
        <f t="shared" si="27"/>
        <v>0</v>
      </c>
      <c r="J416" s="181">
        <f t="shared" si="29"/>
        <v>0</v>
      </c>
      <c r="K416" s="189">
        <f t="shared" si="28"/>
        <v>0</v>
      </c>
      <c r="L416" s="141"/>
      <c r="M416" s="142"/>
      <c r="N416" s="143"/>
    </row>
    <row r="417" spans="2:14" s="144" customFormat="1" ht="15" hidden="1" customHeight="1" x14ac:dyDescent="0.25">
      <c r="B417" s="191" t="s">
        <v>1504</v>
      </c>
      <c r="C417" s="166"/>
      <c r="D417" s="167"/>
      <c r="E417" s="161"/>
      <c r="F417" s="162"/>
      <c r="G417" s="174"/>
      <c r="H417" s="175"/>
      <c r="I417" s="180">
        <f t="shared" si="27"/>
        <v>0</v>
      </c>
      <c r="J417" s="181">
        <f t="shared" si="29"/>
        <v>0</v>
      </c>
      <c r="K417" s="189">
        <f t="shared" si="28"/>
        <v>0</v>
      </c>
      <c r="L417" s="141"/>
      <c r="M417" s="142"/>
      <c r="N417" s="143"/>
    </row>
    <row r="418" spans="2:14" s="144" customFormat="1" ht="15" hidden="1" customHeight="1" x14ac:dyDescent="0.25">
      <c r="B418" s="191" t="s">
        <v>1505</v>
      </c>
      <c r="C418" s="166"/>
      <c r="D418" s="167"/>
      <c r="E418" s="161"/>
      <c r="F418" s="162"/>
      <c r="G418" s="174"/>
      <c r="H418" s="175"/>
      <c r="I418" s="180">
        <f t="shared" si="27"/>
        <v>0</v>
      </c>
      <c r="J418" s="181">
        <f t="shared" si="29"/>
        <v>0</v>
      </c>
      <c r="K418" s="189">
        <f t="shared" si="28"/>
        <v>0</v>
      </c>
      <c r="L418" s="141"/>
      <c r="M418" s="142"/>
      <c r="N418" s="143"/>
    </row>
    <row r="419" spans="2:14" s="144" customFormat="1" ht="15" hidden="1" customHeight="1" x14ac:dyDescent="0.25">
      <c r="B419" s="191" t="s">
        <v>1506</v>
      </c>
      <c r="C419" s="166"/>
      <c r="D419" s="167"/>
      <c r="E419" s="161"/>
      <c r="F419" s="162"/>
      <c r="G419" s="174"/>
      <c r="H419" s="175"/>
      <c r="I419" s="180">
        <f t="shared" si="27"/>
        <v>0</v>
      </c>
      <c r="J419" s="181">
        <f t="shared" si="29"/>
        <v>0</v>
      </c>
      <c r="K419" s="189">
        <f t="shared" si="28"/>
        <v>0</v>
      </c>
      <c r="L419" s="141"/>
      <c r="M419" s="142"/>
      <c r="N419" s="143"/>
    </row>
    <row r="420" spans="2:14" s="144" customFormat="1" ht="15" hidden="1" customHeight="1" x14ac:dyDescent="0.25">
      <c r="B420" s="191" t="s">
        <v>1507</v>
      </c>
      <c r="C420" s="166"/>
      <c r="D420" s="167"/>
      <c r="E420" s="161"/>
      <c r="F420" s="162"/>
      <c r="G420" s="174"/>
      <c r="H420" s="175"/>
      <c r="I420" s="180">
        <f t="shared" si="27"/>
        <v>0</v>
      </c>
      <c r="J420" s="181">
        <f t="shared" si="29"/>
        <v>0</v>
      </c>
      <c r="K420" s="189">
        <f t="shared" si="28"/>
        <v>0</v>
      </c>
      <c r="L420" s="141"/>
      <c r="M420" s="142"/>
      <c r="N420" s="143"/>
    </row>
    <row r="421" spans="2:14" s="144" customFormat="1" ht="15" hidden="1" customHeight="1" x14ac:dyDescent="0.25">
      <c r="B421" s="191" t="s">
        <v>1508</v>
      </c>
      <c r="C421" s="166"/>
      <c r="D421" s="167"/>
      <c r="E421" s="161"/>
      <c r="F421" s="162"/>
      <c r="G421" s="174"/>
      <c r="H421" s="175"/>
      <c r="I421" s="180">
        <f t="shared" si="27"/>
        <v>0</v>
      </c>
      <c r="J421" s="181">
        <f t="shared" si="29"/>
        <v>0</v>
      </c>
      <c r="K421" s="189">
        <f t="shared" si="28"/>
        <v>0</v>
      </c>
      <c r="L421" s="141"/>
      <c r="M421" s="142"/>
      <c r="N421" s="143"/>
    </row>
    <row r="422" spans="2:14" s="144" customFormat="1" ht="15" hidden="1" customHeight="1" x14ac:dyDescent="0.25">
      <c r="B422" s="191" t="s">
        <v>1509</v>
      </c>
      <c r="C422" s="166"/>
      <c r="D422" s="167"/>
      <c r="E422" s="161"/>
      <c r="F422" s="162"/>
      <c r="G422" s="174"/>
      <c r="H422" s="175"/>
      <c r="I422" s="180">
        <f t="shared" si="27"/>
        <v>0</v>
      </c>
      <c r="J422" s="181">
        <f t="shared" si="29"/>
        <v>0</v>
      </c>
      <c r="K422" s="189">
        <f t="shared" si="28"/>
        <v>0</v>
      </c>
      <c r="L422" s="141"/>
      <c r="M422" s="142"/>
      <c r="N422" s="143"/>
    </row>
    <row r="423" spans="2:14" s="144" customFormat="1" ht="15" hidden="1" customHeight="1" x14ac:dyDescent="0.25">
      <c r="B423" s="191" t="s">
        <v>1510</v>
      </c>
      <c r="C423" s="166"/>
      <c r="D423" s="167"/>
      <c r="E423" s="161"/>
      <c r="F423" s="162"/>
      <c r="G423" s="174"/>
      <c r="H423" s="175"/>
      <c r="I423" s="180">
        <f t="shared" si="27"/>
        <v>0</v>
      </c>
      <c r="J423" s="181">
        <f t="shared" si="29"/>
        <v>0</v>
      </c>
      <c r="K423" s="189">
        <f t="shared" si="28"/>
        <v>0</v>
      </c>
      <c r="L423" s="141"/>
      <c r="M423" s="142"/>
      <c r="N423" s="143"/>
    </row>
    <row r="424" spans="2:14" s="144" customFormat="1" ht="15" hidden="1" customHeight="1" x14ac:dyDescent="0.25">
      <c r="B424" s="191" t="s">
        <v>1511</v>
      </c>
      <c r="C424" s="166"/>
      <c r="D424" s="167"/>
      <c r="E424" s="161"/>
      <c r="F424" s="162"/>
      <c r="G424" s="174"/>
      <c r="H424" s="175"/>
      <c r="I424" s="180">
        <f t="shared" si="27"/>
        <v>0</v>
      </c>
      <c r="J424" s="181">
        <f t="shared" si="29"/>
        <v>0</v>
      </c>
      <c r="K424" s="189">
        <f t="shared" si="28"/>
        <v>0</v>
      </c>
      <c r="L424" s="141"/>
      <c r="M424" s="142"/>
      <c r="N424" s="143"/>
    </row>
    <row r="425" spans="2:14" s="144" customFormat="1" ht="15" hidden="1" customHeight="1" x14ac:dyDescent="0.25">
      <c r="B425" s="191" t="s">
        <v>1512</v>
      </c>
      <c r="C425" s="166"/>
      <c r="D425" s="167"/>
      <c r="E425" s="161"/>
      <c r="F425" s="162"/>
      <c r="G425" s="174"/>
      <c r="H425" s="175"/>
      <c r="I425" s="180">
        <f t="shared" si="27"/>
        <v>0</v>
      </c>
      <c r="J425" s="181">
        <f t="shared" si="29"/>
        <v>0</v>
      </c>
      <c r="K425" s="189">
        <f t="shared" si="28"/>
        <v>0</v>
      </c>
      <c r="L425" s="141"/>
      <c r="M425" s="142"/>
      <c r="N425" s="143"/>
    </row>
    <row r="426" spans="2:14" s="144" customFormat="1" ht="15" hidden="1" customHeight="1" x14ac:dyDescent="0.25">
      <c r="B426" s="191" t="s">
        <v>1513</v>
      </c>
      <c r="C426" s="166"/>
      <c r="D426" s="167"/>
      <c r="E426" s="161"/>
      <c r="F426" s="162"/>
      <c r="G426" s="174"/>
      <c r="H426" s="175"/>
      <c r="I426" s="180">
        <f t="shared" si="27"/>
        <v>0</v>
      </c>
      <c r="J426" s="181">
        <f t="shared" si="29"/>
        <v>0</v>
      </c>
      <c r="K426" s="189">
        <f t="shared" si="28"/>
        <v>0</v>
      </c>
      <c r="L426" s="141"/>
      <c r="M426" s="142"/>
      <c r="N426" s="143"/>
    </row>
    <row r="427" spans="2:14" s="144" customFormat="1" ht="15" hidden="1" customHeight="1" x14ac:dyDescent="0.25">
      <c r="B427" s="191" t="s">
        <v>1514</v>
      </c>
      <c r="C427" s="166"/>
      <c r="D427" s="167"/>
      <c r="E427" s="161"/>
      <c r="F427" s="162"/>
      <c r="G427" s="174"/>
      <c r="H427" s="175"/>
      <c r="I427" s="180">
        <f t="shared" si="27"/>
        <v>0</v>
      </c>
      <c r="J427" s="181">
        <f t="shared" si="29"/>
        <v>0</v>
      </c>
      <c r="K427" s="189">
        <f t="shared" si="28"/>
        <v>0</v>
      </c>
      <c r="L427" s="141"/>
      <c r="M427" s="142"/>
      <c r="N427" s="143"/>
    </row>
    <row r="428" spans="2:14" s="144" customFormat="1" ht="15" hidden="1" customHeight="1" x14ac:dyDescent="0.25">
      <c r="B428" s="191" t="s">
        <v>1515</v>
      </c>
      <c r="C428" s="166"/>
      <c r="D428" s="167"/>
      <c r="E428" s="161"/>
      <c r="F428" s="162"/>
      <c r="G428" s="174"/>
      <c r="H428" s="175"/>
      <c r="I428" s="180">
        <f t="shared" si="27"/>
        <v>0</v>
      </c>
      <c r="J428" s="181">
        <f t="shared" si="29"/>
        <v>0</v>
      </c>
      <c r="K428" s="189">
        <f t="shared" si="28"/>
        <v>0</v>
      </c>
      <c r="L428" s="141"/>
      <c r="M428" s="142"/>
      <c r="N428" s="143"/>
    </row>
    <row r="429" spans="2:14" s="144" customFormat="1" ht="15" hidden="1" customHeight="1" x14ac:dyDescent="0.25">
      <c r="B429" s="191" t="s">
        <v>1516</v>
      </c>
      <c r="C429" s="166"/>
      <c r="D429" s="167"/>
      <c r="E429" s="161"/>
      <c r="F429" s="162"/>
      <c r="G429" s="174"/>
      <c r="H429" s="175"/>
      <c r="I429" s="180">
        <f t="shared" si="27"/>
        <v>0</v>
      </c>
      <c r="J429" s="181">
        <f t="shared" si="29"/>
        <v>0</v>
      </c>
      <c r="K429" s="189">
        <f t="shared" si="28"/>
        <v>0</v>
      </c>
      <c r="L429" s="141"/>
      <c r="M429" s="142"/>
      <c r="N429" s="143"/>
    </row>
    <row r="430" spans="2:14" s="144" customFormat="1" ht="15" hidden="1" customHeight="1" x14ac:dyDescent="0.25">
      <c r="B430" s="191" t="s">
        <v>1517</v>
      </c>
      <c r="C430" s="166"/>
      <c r="D430" s="167"/>
      <c r="E430" s="161"/>
      <c r="F430" s="162"/>
      <c r="G430" s="174"/>
      <c r="H430" s="175"/>
      <c r="I430" s="180">
        <f t="shared" si="27"/>
        <v>0</v>
      </c>
      <c r="J430" s="181">
        <f t="shared" si="29"/>
        <v>0</v>
      </c>
      <c r="K430" s="189">
        <f t="shared" si="28"/>
        <v>0</v>
      </c>
      <c r="L430" s="141"/>
      <c r="M430" s="142"/>
      <c r="N430" s="143"/>
    </row>
    <row r="431" spans="2:14" s="144" customFormat="1" ht="15" hidden="1" customHeight="1" x14ac:dyDescent="0.25">
      <c r="B431" s="191" t="s">
        <v>1518</v>
      </c>
      <c r="C431" s="166"/>
      <c r="D431" s="167"/>
      <c r="E431" s="161"/>
      <c r="F431" s="162"/>
      <c r="G431" s="174"/>
      <c r="H431" s="175"/>
      <c r="I431" s="180">
        <f t="shared" si="27"/>
        <v>0</v>
      </c>
      <c r="J431" s="181">
        <f t="shared" si="29"/>
        <v>0</v>
      </c>
      <c r="K431" s="189">
        <f t="shared" si="28"/>
        <v>0</v>
      </c>
      <c r="L431" s="141"/>
      <c r="M431" s="142"/>
      <c r="N431" s="143"/>
    </row>
    <row r="432" spans="2:14" s="144" customFormat="1" ht="15" hidden="1" customHeight="1" x14ac:dyDescent="0.25">
      <c r="B432" s="191" t="s">
        <v>1519</v>
      </c>
      <c r="C432" s="166"/>
      <c r="D432" s="167"/>
      <c r="E432" s="161"/>
      <c r="F432" s="162"/>
      <c r="G432" s="174"/>
      <c r="H432" s="175"/>
      <c r="I432" s="180">
        <f t="shared" si="27"/>
        <v>0</v>
      </c>
      <c r="J432" s="181">
        <f t="shared" si="29"/>
        <v>0</v>
      </c>
      <c r="K432" s="189">
        <f t="shared" si="28"/>
        <v>0</v>
      </c>
      <c r="L432" s="141"/>
      <c r="M432" s="142"/>
      <c r="N432" s="143"/>
    </row>
    <row r="433" spans="2:14" s="144" customFormat="1" ht="15" hidden="1" customHeight="1" x14ac:dyDescent="0.25">
      <c r="B433" s="191" t="s">
        <v>1520</v>
      </c>
      <c r="C433" s="166"/>
      <c r="D433" s="167"/>
      <c r="E433" s="161"/>
      <c r="F433" s="162"/>
      <c r="G433" s="174"/>
      <c r="H433" s="175"/>
      <c r="I433" s="180">
        <f t="shared" si="27"/>
        <v>0</v>
      </c>
      <c r="J433" s="181">
        <f t="shared" si="29"/>
        <v>0</v>
      </c>
      <c r="K433" s="189">
        <f t="shared" si="28"/>
        <v>0</v>
      </c>
      <c r="L433" s="141"/>
      <c r="M433" s="142"/>
      <c r="N433" s="143"/>
    </row>
    <row r="434" spans="2:14" s="144" customFormat="1" ht="15" hidden="1" customHeight="1" x14ac:dyDescent="0.25">
      <c r="B434" s="191" t="s">
        <v>1521</v>
      </c>
      <c r="C434" s="166"/>
      <c r="D434" s="167"/>
      <c r="E434" s="161"/>
      <c r="F434" s="162"/>
      <c r="G434" s="174"/>
      <c r="H434" s="175"/>
      <c r="I434" s="180">
        <f t="shared" si="27"/>
        <v>0</v>
      </c>
      <c r="J434" s="181">
        <f t="shared" si="29"/>
        <v>0</v>
      </c>
      <c r="K434" s="189">
        <f t="shared" si="28"/>
        <v>0</v>
      </c>
      <c r="L434" s="141"/>
      <c r="M434" s="142"/>
      <c r="N434" s="143"/>
    </row>
    <row r="435" spans="2:14" s="144" customFormat="1" ht="15" hidden="1" customHeight="1" x14ac:dyDescent="0.25">
      <c r="B435" s="191" t="s">
        <v>1522</v>
      </c>
      <c r="C435" s="166"/>
      <c r="D435" s="167"/>
      <c r="E435" s="161"/>
      <c r="F435" s="162"/>
      <c r="G435" s="174"/>
      <c r="H435" s="175"/>
      <c r="I435" s="180">
        <f t="shared" si="27"/>
        <v>0</v>
      </c>
      <c r="J435" s="181">
        <f t="shared" si="29"/>
        <v>0</v>
      </c>
      <c r="K435" s="189">
        <f t="shared" si="28"/>
        <v>0</v>
      </c>
      <c r="L435" s="141"/>
      <c r="M435" s="142"/>
      <c r="N435" s="143"/>
    </row>
    <row r="436" spans="2:14" s="144" customFormat="1" ht="15" hidden="1" customHeight="1" x14ac:dyDescent="0.25">
      <c r="B436" s="191" t="s">
        <v>1523</v>
      </c>
      <c r="C436" s="166"/>
      <c r="D436" s="167"/>
      <c r="E436" s="161"/>
      <c r="F436" s="162"/>
      <c r="G436" s="174"/>
      <c r="H436" s="175"/>
      <c r="I436" s="180">
        <f t="shared" si="27"/>
        <v>0</v>
      </c>
      <c r="J436" s="181">
        <f t="shared" si="29"/>
        <v>0</v>
      </c>
      <c r="K436" s="189">
        <f t="shared" si="28"/>
        <v>0</v>
      </c>
      <c r="L436" s="141"/>
      <c r="M436" s="142"/>
      <c r="N436" s="143"/>
    </row>
    <row r="437" spans="2:14" s="144" customFormat="1" ht="15" hidden="1" customHeight="1" x14ac:dyDescent="0.25">
      <c r="B437" s="191" t="s">
        <v>1524</v>
      </c>
      <c r="C437" s="166"/>
      <c r="D437" s="167"/>
      <c r="E437" s="161"/>
      <c r="F437" s="162"/>
      <c r="G437" s="174"/>
      <c r="H437" s="175"/>
      <c r="I437" s="180">
        <f t="shared" si="27"/>
        <v>0</v>
      </c>
      <c r="J437" s="181">
        <f t="shared" si="29"/>
        <v>0</v>
      </c>
      <c r="K437" s="189">
        <f t="shared" si="28"/>
        <v>0</v>
      </c>
      <c r="L437" s="141"/>
      <c r="M437" s="142"/>
      <c r="N437" s="143"/>
    </row>
    <row r="438" spans="2:14" s="144" customFormat="1" ht="15" hidden="1" customHeight="1" x14ac:dyDescent="0.25">
      <c r="B438" s="191" t="s">
        <v>1525</v>
      </c>
      <c r="C438" s="166"/>
      <c r="D438" s="167"/>
      <c r="E438" s="161"/>
      <c r="F438" s="162"/>
      <c r="G438" s="174"/>
      <c r="H438" s="175"/>
      <c r="I438" s="180">
        <f t="shared" si="27"/>
        <v>0</v>
      </c>
      <c r="J438" s="181">
        <f t="shared" si="29"/>
        <v>0</v>
      </c>
      <c r="K438" s="189">
        <f t="shared" si="28"/>
        <v>0</v>
      </c>
      <c r="L438" s="141"/>
      <c r="M438" s="142"/>
      <c r="N438" s="143"/>
    </row>
    <row r="439" spans="2:14" s="144" customFormat="1" ht="15" hidden="1" customHeight="1" x14ac:dyDescent="0.25">
      <c r="B439" s="191" t="s">
        <v>1526</v>
      </c>
      <c r="C439" s="166"/>
      <c r="D439" s="167"/>
      <c r="E439" s="161"/>
      <c r="F439" s="162"/>
      <c r="G439" s="174"/>
      <c r="H439" s="175"/>
      <c r="I439" s="180">
        <f t="shared" si="27"/>
        <v>0</v>
      </c>
      <c r="J439" s="181">
        <f t="shared" si="29"/>
        <v>0</v>
      </c>
      <c r="K439" s="189">
        <f t="shared" si="28"/>
        <v>0</v>
      </c>
      <c r="L439" s="141"/>
      <c r="M439" s="142"/>
      <c r="N439" s="143"/>
    </row>
    <row r="440" spans="2:14" s="144" customFormat="1" ht="15" hidden="1" customHeight="1" x14ac:dyDescent="0.25">
      <c r="B440" s="191" t="s">
        <v>1527</v>
      </c>
      <c r="C440" s="166"/>
      <c r="D440" s="167"/>
      <c r="E440" s="161"/>
      <c r="F440" s="162"/>
      <c r="G440" s="174"/>
      <c r="H440" s="175"/>
      <c r="I440" s="180">
        <f t="shared" si="27"/>
        <v>0</v>
      </c>
      <c r="J440" s="181">
        <f t="shared" si="29"/>
        <v>0</v>
      </c>
      <c r="K440" s="189">
        <f t="shared" si="28"/>
        <v>0</v>
      </c>
      <c r="L440" s="141"/>
      <c r="M440" s="142"/>
      <c r="N440" s="143"/>
    </row>
    <row r="441" spans="2:14" s="144" customFormat="1" ht="15" hidden="1" customHeight="1" x14ac:dyDescent="0.25">
      <c r="B441" s="191" t="s">
        <v>1528</v>
      </c>
      <c r="C441" s="166"/>
      <c r="D441" s="167"/>
      <c r="E441" s="161"/>
      <c r="F441" s="162"/>
      <c r="G441" s="174"/>
      <c r="H441" s="175"/>
      <c r="I441" s="180">
        <f t="shared" si="27"/>
        <v>0</v>
      </c>
      <c r="J441" s="181">
        <f t="shared" si="29"/>
        <v>0</v>
      </c>
      <c r="K441" s="189">
        <f t="shared" si="28"/>
        <v>0</v>
      </c>
      <c r="L441" s="141"/>
      <c r="M441" s="142"/>
      <c r="N441" s="143"/>
    </row>
    <row r="442" spans="2:14" s="144" customFormat="1" ht="15" hidden="1" customHeight="1" x14ac:dyDescent="0.25">
      <c r="B442" s="191" t="s">
        <v>1529</v>
      </c>
      <c r="C442" s="166"/>
      <c r="D442" s="167"/>
      <c r="E442" s="161"/>
      <c r="F442" s="162"/>
      <c r="G442" s="174"/>
      <c r="H442" s="175"/>
      <c r="I442" s="180">
        <f t="shared" si="27"/>
        <v>0</v>
      </c>
      <c r="J442" s="181">
        <f t="shared" si="29"/>
        <v>0</v>
      </c>
      <c r="K442" s="189">
        <f t="shared" si="28"/>
        <v>0</v>
      </c>
      <c r="L442" s="141"/>
      <c r="M442" s="142"/>
      <c r="N442" s="143"/>
    </row>
    <row r="443" spans="2:14" s="144" customFormat="1" ht="15" hidden="1" customHeight="1" x14ac:dyDescent="0.25">
      <c r="B443" s="191" t="s">
        <v>1530</v>
      </c>
      <c r="C443" s="166"/>
      <c r="D443" s="167"/>
      <c r="E443" s="161"/>
      <c r="F443" s="162"/>
      <c r="G443" s="174"/>
      <c r="H443" s="175"/>
      <c r="I443" s="180">
        <f t="shared" si="27"/>
        <v>0</v>
      </c>
      <c r="J443" s="181">
        <f t="shared" si="29"/>
        <v>0</v>
      </c>
      <c r="K443" s="189">
        <f t="shared" si="28"/>
        <v>0</v>
      </c>
      <c r="L443" s="141"/>
      <c r="M443" s="142"/>
      <c r="N443" s="143"/>
    </row>
    <row r="444" spans="2:14" s="144" customFormat="1" ht="15" hidden="1" customHeight="1" x14ac:dyDescent="0.25">
      <c r="B444" s="191" t="s">
        <v>1531</v>
      </c>
      <c r="C444" s="166"/>
      <c r="D444" s="167"/>
      <c r="E444" s="161"/>
      <c r="F444" s="162"/>
      <c r="G444" s="174"/>
      <c r="H444" s="175"/>
      <c r="I444" s="180">
        <f t="shared" si="27"/>
        <v>0</v>
      </c>
      <c r="J444" s="181">
        <f t="shared" si="29"/>
        <v>0</v>
      </c>
      <c r="K444" s="189">
        <f t="shared" si="28"/>
        <v>0</v>
      </c>
      <c r="L444" s="141"/>
      <c r="M444" s="142"/>
      <c r="N444" s="143"/>
    </row>
    <row r="445" spans="2:14" s="144" customFormat="1" ht="15" hidden="1" customHeight="1" x14ac:dyDescent="0.25">
      <c r="B445" s="191" t="s">
        <v>1532</v>
      </c>
      <c r="C445" s="166"/>
      <c r="D445" s="167"/>
      <c r="E445" s="161"/>
      <c r="F445" s="162"/>
      <c r="G445" s="174"/>
      <c r="H445" s="175"/>
      <c r="I445" s="180">
        <f t="shared" ref="I445:I464" si="30">ROUND(H445*G445,2)</f>
        <v>0</v>
      </c>
      <c r="J445" s="181">
        <f t="shared" si="29"/>
        <v>0</v>
      </c>
      <c r="K445" s="189">
        <f t="shared" ref="K445:K464" si="31">ROUND(J445*G445,2)</f>
        <v>0</v>
      </c>
      <c r="L445" s="141"/>
      <c r="M445" s="142"/>
      <c r="N445" s="143"/>
    </row>
    <row r="446" spans="2:14" s="144" customFormat="1" ht="15" hidden="1" customHeight="1" x14ac:dyDescent="0.25">
      <c r="B446" s="191" t="s">
        <v>1533</v>
      </c>
      <c r="C446" s="166"/>
      <c r="D446" s="167"/>
      <c r="E446" s="161"/>
      <c r="F446" s="162"/>
      <c r="G446" s="174"/>
      <c r="H446" s="175"/>
      <c r="I446" s="180">
        <f t="shared" si="30"/>
        <v>0</v>
      </c>
      <c r="J446" s="181">
        <f t="shared" si="29"/>
        <v>0</v>
      </c>
      <c r="K446" s="189">
        <f t="shared" si="31"/>
        <v>0</v>
      </c>
      <c r="L446" s="141"/>
      <c r="M446" s="142"/>
      <c r="N446" s="143"/>
    </row>
    <row r="447" spans="2:14" s="144" customFormat="1" ht="15" hidden="1" customHeight="1" x14ac:dyDescent="0.25">
      <c r="B447" s="191" t="s">
        <v>1534</v>
      </c>
      <c r="C447" s="166"/>
      <c r="D447" s="167"/>
      <c r="E447" s="161"/>
      <c r="F447" s="162"/>
      <c r="G447" s="174"/>
      <c r="H447" s="175"/>
      <c r="I447" s="180">
        <f t="shared" si="30"/>
        <v>0</v>
      </c>
      <c r="J447" s="181">
        <f t="shared" si="29"/>
        <v>0</v>
      </c>
      <c r="K447" s="189">
        <f t="shared" si="31"/>
        <v>0</v>
      </c>
      <c r="L447" s="141"/>
      <c r="M447" s="142"/>
      <c r="N447" s="143"/>
    </row>
    <row r="448" spans="2:14" s="144" customFormat="1" ht="15" hidden="1" customHeight="1" x14ac:dyDescent="0.25">
      <c r="B448" s="191" t="s">
        <v>1535</v>
      </c>
      <c r="C448" s="166"/>
      <c r="D448" s="167"/>
      <c r="E448" s="161"/>
      <c r="F448" s="162"/>
      <c r="G448" s="174"/>
      <c r="H448" s="175"/>
      <c r="I448" s="180">
        <f t="shared" si="30"/>
        <v>0</v>
      </c>
      <c r="J448" s="181">
        <f t="shared" si="29"/>
        <v>0</v>
      </c>
      <c r="K448" s="189">
        <f t="shared" si="31"/>
        <v>0</v>
      </c>
      <c r="L448" s="141"/>
      <c r="M448" s="142"/>
      <c r="N448" s="143"/>
    </row>
    <row r="449" spans="2:14" s="144" customFormat="1" ht="15" hidden="1" customHeight="1" x14ac:dyDescent="0.25">
      <c r="B449" s="191" t="s">
        <v>1536</v>
      </c>
      <c r="C449" s="166"/>
      <c r="D449" s="167"/>
      <c r="E449" s="161"/>
      <c r="F449" s="162"/>
      <c r="G449" s="174"/>
      <c r="H449" s="175"/>
      <c r="I449" s="180">
        <f t="shared" si="30"/>
        <v>0</v>
      </c>
      <c r="J449" s="181">
        <f t="shared" si="29"/>
        <v>0</v>
      </c>
      <c r="K449" s="189">
        <f t="shared" si="31"/>
        <v>0</v>
      </c>
      <c r="L449" s="141"/>
      <c r="M449" s="142"/>
      <c r="N449" s="143"/>
    </row>
    <row r="450" spans="2:14" s="144" customFormat="1" ht="15" hidden="1" customHeight="1" x14ac:dyDescent="0.25">
      <c r="B450" s="191" t="s">
        <v>1537</v>
      </c>
      <c r="C450" s="166"/>
      <c r="D450" s="167"/>
      <c r="E450" s="161"/>
      <c r="F450" s="162"/>
      <c r="G450" s="174"/>
      <c r="H450" s="175"/>
      <c r="I450" s="180">
        <f t="shared" si="30"/>
        <v>0</v>
      </c>
      <c r="J450" s="181">
        <f t="shared" si="29"/>
        <v>0</v>
      </c>
      <c r="K450" s="189">
        <f t="shared" si="31"/>
        <v>0</v>
      </c>
      <c r="L450" s="141"/>
      <c r="M450" s="142"/>
      <c r="N450" s="143"/>
    </row>
    <row r="451" spans="2:14" s="144" customFormat="1" ht="15" hidden="1" customHeight="1" x14ac:dyDescent="0.25">
      <c r="B451" s="191" t="s">
        <v>1538</v>
      </c>
      <c r="C451" s="166"/>
      <c r="D451" s="167"/>
      <c r="E451" s="161"/>
      <c r="F451" s="162"/>
      <c r="G451" s="174"/>
      <c r="H451" s="175"/>
      <c r="I451" s="180">
        <f t="shared" si="30"/>
        <v>0</v>
      </c>
      <c r="J451" s="181">
        <f t="shared" si="29"/>
        <v>0</v>
      </c>
      <c r="K451" s="189">
        <f t="shared" si="31"/>
        <v>0</v>
      </c>
      <c r="L451" s="141"/>
      <c r="M451" s="142"/>
      <c r="N451" s="143"/>
    </row>
    <row r="452" spans="2:14" s="144" customFormat="1" ht="15" hidden="1" customHeight="1" x14ac:dyDescent="0.25">
      <c r="B452" s="191" t="s">
        <v>1539</v>
      </c>
      <c r="C452" s="166"/>
      <c r="D452" s="167"/>
      <c r="E452" s="161"/>
      <c r="F452" s="162"/>
      <c r="G452" s="174"/>
      <c r="H452" s="175"/>
      <c r="I452" s="180">
        <f t="shared" si="30"/>
        <v>0</v>
      </c>
      <c r="J452" s="181">
        <f t="shared" si="29"/>
        <v>0</v>
      </c>
      <c r="K452" s="189">
        <f t="shared" si="31"/>
        <v>0</v>
      </c>
      <c r="L452" s="141"/>
      <c r="M452" s="142"/>
      <c r="N452" s="143"/>
    </row>
    <row r="453" spans="2:14" s="144" customFormat="1" ht="15" hidden="1" customHeight="1" x14ac:dyDescent="0.25">
      <c r="B453" s="191" t="s">
        <v>1540</v>
      </c>
      <c r="C453" s="166"/>
      <c r="D453" s="167"/>
      <c r="E453" s="161"/>
      <c r="F453" s="162"/>
      <c r="G453" s="174"/>
      <c r="H453" s="175"/>
      <c r="I453" s="180">
        <f t="shared" si="30"/>
        <v>0</v>
      </c>
      <c r="J453" s="181">
        <f t="shared" si="29"/>
        <v>0</v>
      </c>
      <c r="K453" s="189">
        <f t="shared" si="31"/>
        <v>0</v>
      </c>
      <c r="L453" s="141"/>
      <c r="M453" s="142"/>
      <c r="N453" s="143"/>
    </row>
    <row r="454" spans="2:14" s="144" customFormat="1" ht="15" hidden="1" customHeight="1" x14ac:dyDescent="0.25">
      <c r="B454" s="191" t="s">
        <v>1541</v>
      </c>
      <c r="C454" s="166"/>
      <c r="D454" s="167"/>
      <c r="E454" s="161"/>
      <c r="F454" s="162"/>
      <c r="G454" s="174"/>
      <c r="H454" s="175"/>
      <c r="I454" s="180">
        <f t="shared" si="30"/>
        <v>0</v>
      </c>
      <c r="J454" s="181">
        <f t="shared" si="29"/>
        <v>0</v>
      </c>
      <c r="K454" s="189">
        <f t="shared" si="31"/>
        <v>0</v>
      </c>
      <c r="L454" s="141"/>
      <c r="M454" s="142"/>
      <c r="N454" s="143"/>
    </row>
    <row r="455" spans="2:14" s="144" customFormat="1" ht="15" hidden="1" customHeight="1" x14ac:dyDescent="0.25">
      <c r="B455" s="191" t="s">
        <v>1542</v>
      </c>
      <c r="C455" s="166"/>
      <c r="D455" s="167"/>
      <c r="E455" s="161"/>
      <c r="F455" s="162"/>
      <c r="G455" s="174"/>
      <c r="H455" s="175"/>
      <c r="I455" s="180">
        <f t="shared" si="30"/>
        <v>0</v>
      </c>
      <c r="J455" s="181">
        <f t="shared" si="29"/>
        <v>0</v>
      </c>
      <c r="K455" s="189">
        <f t="shared" si="31"/>
        <v>0</v>
      </c>
      <c r="L455" s="141"/>
      <c r="M455" s="142"/>
      <c r="N455" s="143"/>
    </row>
    <row r="456" spans="2:14" s="144" customFormat="1" ht="15" hidden="1" customHeight="1" x14ac:dyDescent="0.25">
      <c r="B456" s="191" t="s">
        <v>1543</v>
      </c>
      <c r="C456" s="166"/>
      <c r="D456" s="167"/>
      <c r="E456" s="161"/>
      <c r="F456" s="162"/>
      <c r="G456" s="174"/>
      <c r="H456" s="175"/>
      <c r="I456" s="180">
        <f t="shared" si="30"/>
        <v>0</v>
      </c>
      <c r="J456" s="181">
        <f t="shared" si="29"/>
        <v>0</v>
      </c>
      <c r="K456" s="189">
        <f t="shared" si="31"/>
        <v>0</v>
      </c>
      <c r="L456" s="141"/>
      <c r="M456" s="142"/>
      <c r="N456" s="143"/>
    </row>
    <row r="457" spans="2:14" s="144" customFormat="1" ht="15" hidden="1" customHeight="1" x14ac:dyDescent="0.25">
      <c r="B457" s="191" t="s">
        <v>1544</v>
      </c>
      <c r="C457" s="166"/>
      <c r="D457" s="167"/>
      <c r="E457" s="161"/>
      <c r="F457" s="162"/>
      <c r="G457" s="174"/>
      <c r="H457" s="175"/>
      <c r="I457" s="180">
        <f t="shared" si="30"/>
        <v>0</v>
      </c>
      <c r="J457" s="181">
        <f t="shared" si="29"/>
        <v>0</v>
      </c>
      <c r="K457" s="189">
        <f t="shared" si="31"/>
        <v>0</v>
      </c>
      <c r="L457" s="141"/>
      <c r="M457" s="142"/>
      <c r="N457" s="143"/>
    </row>
    <row r="458" spans="2:14" s="144" customFormat="1" ht="15" hidden="1" customHeight="1" x14ac:dyDescent="0.25">
      <c r="B458" s="191" t="s">
        <v>1545</v>
      </c>
      <c r="C458" s="166"/>
      <c r="D458" s="167"/>
      <c r="E458" s="161"/>
      <c r="F458" s="162"/>
      <c r="G458" s="174"/>
      <c r="H458" s="175"/>
      <c r="I458" s="180">
        <f t="shared" si="30"/>
        <v>0</v>
      </c>
      <c r="J458" s="181">
        <f t="shared" si="29"/>
        <v>0</v>
      </c>
      <c r="K458" s="189">
        <f t="shared" si="31"/>
        <v>0</v>
      </c>
      <c r="L458" s="141"/>
      <c r="M458" s="142"/>
      <c r="N458" s="143"/>
    </row>
    <row r="459" spans="2:14" s="144" customFormat="1" ht="15" hidden="1" customHeight="1" x14ac:dyDescent="0.25">
      <c r="B459" s="191" t="s">
        <v>1546</v>
      </c>
      <c r="C459" s="166"/>
      <c r="D459" s="167"/>
      <c r="E459" s="161"/>
      <c r="F459" s="162"/>
      <c r="G459" s="174"/>
      <c r="H459" s="175"/>
      <c r="I459" s="180">
        <f t="shared" si="30"/>
        <v>0</v>
      </c>
      <c r="J459" s="181">
        <f t="shared" si="29"/>
        <v>0</v>
      </c>
      <c r="K459" s="189">
        <f t="shared" si="31"/>
        <v>0</v>
      </c>
      <c r="L459" s="141"/>
      <c r="M459" s="142"/>
      <c r="N459" s="143"/>
    </row>
    <row r="460" spans="2:14" s="144" customFormat="1" ht="15" hidden="1" customHeight="1" x14ac:dyDescent="0.25">
      <c r="B460" s="191" t="s">
        <v>1547</v>
      </c>
      <c r="C460" s="166"/>
      <c r="D460" s="167"/>
      <c r="E460" s="161"/>
      <c r="F460" s="162"/>
      <c r="G460" s="174"/>
      <c r="H460" s="175"/>
      <c r="I460" s="180">
        <f t="shared" si="30"/>
        <v>0</v>
      </c>
      <c r="J460" s="181">
        <f t="shared" si="29"/>
        <v>0</v>
      </c>
      <c r="K460" s="189">
        <f t="shared" si="31"/>
        <v>0</v>
      </c>
      <c r="L460" s="141"/>
      <c r="M460" s="142"/>
      <c r="N460" s="143"/>
    </row>
    <row r="461" spans="2:14" s="144" customFormat="1" ht="15" hidden="1" customHeight="1" x14ac:dyDescent="0.25">
      <c r="B461" s="191" t="s">
        <v>1548</v>
      </c>
      <c r="C461" s="166"/>
      <c r="D461" s="167"/>
      <c r="E461" s="161"/>
      <c r="F461" s="162"/>
      <c r="G461" s="174"/>
      <c r="H461" s="175"/>
      <c r="I461" s="180">
        <f t="shared" si="30"/>
        <v>0</v>
      </c>
      <c r="J461" s="181">
        <f t="shared" si="29"/>
        <v>0</v>
      </c>
      <c r="K461" s="189">
        <f t="shared" si="31"/>
        <v>0</v>
      </c>
      <c r="L461" s="141"/>
      <c r="M461" s="142"/>
      <c r="N461" s="143"/>
    </row>
    <row r="462" spans="2:14" s="144" customFormat="1" ht="15" hidden="1" customHeight="1" x14ac:dyDescent="0.25">
      <c r="B462" s="191" t="s">
        <v>1549</v>
      </c>
      <c r="C462" s="166"/>
      <c r="D462" s="167"/>
      <c r="E462" s="161"/>
      <c r="F462" s="162"/>
      <c r="G462" s="174"/>
      <c r="H462" s="175"/>
      <c r="I462" s="180">
        <f t="shared" si="30"/>
        <v>0</v>
      </c>
      <c r="J462" s="181">
        <f t="shared" si="29"/>
        <v>0</v>
      </c>
      <c r="K462" s="189">
        <f t="shared" si="31"/>
        <v>0</v>
      </c>
      <c r="L462" s="141"/>
      <c r="M462" s="142"/>
      <c r="N462" s="143"/>
    </row>
    <row r="463" spans="2:14" s="144" customFormat="1" ht="15" hidden="1" customHeight="1" x14ac:dyDescent="0.25">
      <c r="B463" s="191" t="s">
        <v>1550</v>
      </c>
      <c r="C463" s="166"/>
      <c r="D463" s="167"/>
      <c r="E463" s="161"/>
      <c r="F463" s="162"/>
      <c r="G463" s="174"/>
      <c r="H463" s="175"/>
      <c r="I463" s="180">
        <f t="shared" si="30"/>
        <v>0</v>
      </c>
      <c r="J463" s="181">
        <f t="shared" si="29"/>
        <v>0</v>
      </c>
      <c r="K463" s="189">
        <f t="shared" si="31"/>
        <v>0</v>
      </c>
      <c r="L463" s="141"/>
      <c r="M463" s="142"/>
      <c r="N463" s="143"/>
    </row>
    <row r="464" spans="2:14" s="144" customFormat="1" ht="15" hidden="1" customHeight="1" x14ac:dyDescent="0.25">
      <c r="B464" s="191" t="s">
        <v>1551</v>
      </c>
      <c r="C464" s="166"/>
      <c r="D464" s="167"/>
      <c r="E464" s="161"/>
      <c r="F464" s="162"/>
      <c r="G464" s="174"/>
      <c r="H464" s="175"/>
      <c r="I464" s="180">
        <f t="shared" si="30"/>
        <v>0</v>
      </c>
      <c r="J464" s="181">
        <f t="shared" si="29"/>
        <v>0</v>
      </c>
      <c r="K464" s="189">
        <f t="shared" si="31"/>
        <v>0</v>
      </c>
      <c r="L464" s="141"/>
      <c r="M464" s="142"/>
      <c r="N464" s="143"/>
    </row>
    <row r="465" spans="2:14" s="144" customFormat="1" ht="15" customHeight="1" x14ac:dyDescent="0.25">
      <c r="B465" s="191">
        <v>6</v>
      </c>
      <c r="C465" s="168"/>
      <c r="D465" s="169" t="s">
        <v>981</v>
      </c>
      <c r="E465" s="165"/>
      <c r="F465" s="165"/>
      <c r="G465" s="176"/>
      <c r="H465" s="177"/>
      <c r="I465" s="153">
        <f>SUBTOTAL(9,I466:I554)</f>
        <v>0</v>
      </c>
      <c r="J465" s="181"/>
      <c r="K465" s="190">
        <f>SUBTOTAL(9,K466:K554)</f>
        <v>0</v>
      </c>
      <c r="L465" s="141"/>
      <c r="M465" s="142"/>
      <c r="N465" s="143"/>
    </row>
    <row r="466" spans="2:14" s="144" customFormat="1" ht="15" customHeight="1" x14ac:dyDescent="0.25">
      <c r="B466" s="191" t="s">
        <v>982</v>
      </c>
      <c r="C466" s="166"/>
      <c r="D466" s="167"/>
      <c r="E466" s="161"/>
      <c r="F466" s="162"/>
      <c r="G466" s="174"/>
      <c r="H466" s="175"/>
      <c r="I466" s="180">
        <f>ROUND(H466*G466,2)</f>
        <v>0</v>
      </c>
      <c r="J466" s="181">
        <f t="shared" ref="J466:J528" si="32">ROUND(H466*(1+IF(F466="BDI 1",$D$8,IF(F466="BDI 2",$D$9,0))),2)</f>
        <v>0</v>
      </c>
      <c r="K466" s="189">
        <f>ROUND(J466*G466,2)</f>
        <v>0</v>
      </c>
      <c r="L466" s="141"/>
      <c r="M466" s="142"/>
      <c r="N466" s="143"/>
    </row>
    <row r="467" spans="2:14" s="144" customFormat="1" ht="15" customHeight="1" x14ac:dyDescent="0.25">
      <c r="B467" s="191" t="s">
        <v>983</v>
      </c>
      <c r="C467" s="166"/>
      <c r="D467" s="167"/>
      <c r="E467" s="161"/>
      <c r="F467" s="162"/>
      <c r="G467" s="174"/>
      <c r="H467" s="175"/>
      <c r="I467" s="180">
        <f t="shared" ref="I467:I470" si="33">ROUND(H467*G467,2)</f>
        <v>0</v>
      </c>
      <c r="J467" s="181">
        <f t="shared" si="32"/>
        <v>0</v>
      </c>
      <c r="K467" s="189">
        <f>ROUND(J467*G467,2)</f>
        <v>0</v>
      </c>
      <c r="L467" s="141"/>
      <c r="M467" s="142"/>
      <c r="N467" s="143"/>
    </row>
    <row r="468" spans="2:14" s="144" customFormat="1" ht="15" customHeight="1" x14ac:dyDescent="0.25">
      <c r="B468" s="188" t="s">
        <v>984</v>
      </c>
      <c r="C468" s="159"/>
      <c r="D468" s="160"/>
      <c r="E468" s="161"/>
      <c r="F468" s="162"/>
      <c r="G468" s="174"/>
      <c r="H468" s="175"/>
      <c r="I468" s="180">
        <f t="shared" si="33"/>
        <v>0</v>
      </c>
      <c r="J468" s="181">
        <f t="shared" si="32"/>
        <v>0</v>
      </c>
      <c r="K468" s="189">
        <f>ROUND(J468*G468,2)</f>
        <v>0</v>
      </c>
      <c r="L468" s="141"/>
      <c r="M468" s="142"/>
      <c r="N468" s="143"/>
    </row>
    <row r="469" spans="2:14" s="144" customFormat="1" ht="15" customHeight="1" x14ac:dyDescent="0.25">
      <c r="B469" s="188" t="s">
        <v>985</v>
      </c>
      <c r="C469" s="159"/>
      <c r="D469" s="160"/>
      <c r="E469" s="161"/>
      <c r="F469" s="162"/>
      <c r="G469" s="174"/>
      <c r="H469" s="175"/>
      <c r="I469" s="180">
        <f t="shared" si="33"/>
        <v>0</v>
      </c>
      <c r="J469" s="181">
        <f t="shared" si="32"/>
        <v>0</v>
      </c>
      <c r="K469" s="189">
        <f>ROUND(J469*G469,2)</f>
        <v>0</v>
      </c>
      <c r="L469" s="141"/>
      <c r="M469" s="142"/>
      <c r="N469" s="143"/>
    </row>
    <row r="470" spans="2:14" s="144" customFormat="1" ht="15" customHeight="1" x14ac:dyDescent="0.25">
      <c r="B470" s="188" t="s">
        <v>986</v>
      </c>
      <c r="C470" s="159"/>
      <c r="D470" s="160"/>
      <c r="E470" s="161"/>
      <c r="F470" s="162"/>
      <c r="G470" s="174"/>
      <c r="H470" s="175"/>
      <c r="I470" s="180">
        <f t="shared" si="33"/>
        <v>0</v>
      </c>
      <c r="J470" s="181">
        <f t="shared" si="32"/>
        <v>0</v>
      </c>
      <c r="K470" s="189">
        <f>ROUND(J470*G470,2)</f>
        <v>0</v>
      </c>
      <c r="L470" s="141"/>
      <c r="M470" s="142"/>
      <c r="N470" s="143"/>
    </row>
    <row r="471" spans="2:14" s="144" customFormat="1" ht="15" hidden="1" customHeight="1" x14ac:dyDescent="0.25">
      <c r="B471" s="188" t="s">
        <v>1552</v>
      </c>
      <c r="C471" s="159"/>
      <c r="D471" s="160"/>
      <c r="E471" s="161"/>
      <c r="F471" s="162"/>
      <c r="G471" s="174"/>
      <c r="H471" s="175"/>
      <c r="I471" s="180">
        <f t="shared" ref="I471:I534" si="34">ROUND(H471*G471,2)</f>
        <v>0</v>
      </c>
      <c r="J471" s="181">
        <f t="shared" si="32"/>
        <v>0</v>
      </c>
      <c r="K471" s="189">
        <f t="shared" ref="K471:K534" si="35">ROUND(J471*G471,2)</f>
        <v>0</v>
      </c>
      <c r="L471" s="141"/>
      <c r="M471" s="142"/>
      <c r="N471" s="143"/>
    </row>
    <row r="472" spans="2:14" s="144" customFormat="1" ht="15" hidden="1" customHeight="1" x14ac:dyDescent="0.25">
      <c r="B472" s="188" t="s">
        <v>1553</v>
      </c>
      <c r="C472" s="159"/>
      <c r="D472" s="160"/>
      <c r="E472" s="161"/>
      <c r="F472" s="162"/>
      <c r="G472" s="174"/>
      <c r="H472" s="175"/>
      <c r="I472" s="180">
        <f t="shared" si="34"/>
        <v>0</v>
      </c>
      <c r="J472" s="181">
        <f t="shared" si="32"/>
        <v>0</v>
      </c>
      <c r="K472" s="189">
        <f t="shared" si="35"/>
        <v>0</v>
      </c>
      <c r="L472" s="141"/>
      <c r="M472" s="142"/>
      <c r="N472" s="143"/>
    </row>
    <row r="473" spans="2:14" s="144" customFormat="1" ht="15" hidden="1" customHeight="1" x14ac:dyDescent="0.25">
      <c r="B473" s="188" t="s">
        <v>1554</v>
      </c>
      <c r="C473" s="159"/>
      <c r="D473" s="160"/>
      <c r="E473" s="161"/>
      <c r="F473" s="162"/>
      <c r="G473" s="174"/>
      <c r="H473" s="175"/>
      <c r="I473" s="180">
        <f t="shared" si="34"/>
        <v>0</v>
      </c>
      <c r="J473" s="181">
        <f t="shared" si="32"/>
        <v>0</v>
      </c>
      <c r="K473" s="189">
        <f t="shared" si="35"/>
        <v>0</v>
      </c>
      <c r="L473" s="141"/>
      <c r="M473" s="142"/>
      <c r="N473" s="143"/>
    </row>
    <row r="474" spans="2:14" s="144" customFormat="1" ht="15" hidden="1" customHeight="1" x14ac:dyDescent="0.25">
      <c r="B474" s="188" t="s">
        <v>1555</v>
      </c>
      <c r="C474" s="159"/>
      <c r="D474" s="160"/>
      <c r="E474" s="161"/>
      <c r="F474" s="162"/>
      <c r="G474" s="174"/>
      <c r="H474" s="175"/>
      <c r="I474" s="180">
        <f t="shared" si="34"/>
        <v>0</v>
      </c>
      <c r="J474" s="181">
        <f t="shared" si="32"/>
        <v>0</v>
      </c>
      <c r="K474" s="189">
        <f t="shared" si="35"/>
        <v>0</v>
      </c>
      <c r="L474" s="141"/>
      <c r="M474" s="142"/>
      <c r="N474" s="143"/>
    </row>
    <row r="475" spans="2:14" s="144" customFormat="1" ht="15" hidden="1" customHeight="1" x14ac:dyDescent="0.25">
      <c r="B475" s="188" t="s">
        <v>1556</v>
      </c>
      <c r="C475" s="159"/>
      <c r="D475" s="160"/>
      <c r="E475" s="161"/>
      <c r="F475" s="162"/>
      <c r="G475" s="174"/>
      <c r="H475" s="175"/>
      <c r="I475" s="180">
        <f t="shared" si="34"/>
        <v>0</v>
      </c>
      <c r="J475" s="181">
        <f t="shared" si="32"/>
        <v>0</v>
      </c>
      <c r="K475" s="189">
        <f t="shared" si="35"/>
        <v>0</v>
      </c>
      <c r="L475" s="141"/>
      <c r="M475" s="142"/>
      <c r="N475" s="143"/>
    </row>
    <row r="476" spans="2:14" s="144" customFormat="1" ht="15" hidden="1" customHeight="1" x14ac:dyDescent="0.25">
      <c r="B476" s="188" t="s">
        <v>1557</v>
      </c>
      <c r="C476" s="159"/>
      <c r="D476" s="160"/>
      <c r="E476" s="161"/>
      <c r="F476" s="162"/>
      <c r="G476" s="174"/>
      <c r="H476" s="175"/>
      <c r="I476" s="180">
        <f t="shared" si="34"/>
        <v>0</v>
      </c>
      <c r="J476" s="181">
        <f t="shared" si="32"/>
        <v>0</v>
      </c>
      <c r="K476" s="189">
        <f t="shared" si="35"/>
        <v>0</v>
      </c>
      <c r="L476" s="141"/>
      <c r="M476" s="142"/>
      <c r="N476" s="143"/>
    </row>
    <row r="477" spans="2:14" s="144" customFormat="1" ht="15" hidden="1" customHeight="1" x14ac:dyDescent="0.25">
      <c r="B477" s="188" t="s">
        <v>1558</v>
      </c>
      <c r="C477" s="159"/>
      <c r="D477" s="160"/>
      <c r="E477" s="161"/>
      <c r="F477" s="162"/>
      <c r="G477" s="174"/>
      <c r="H477" s="175"/>
      <c r="I477" s="180">
        <f t="shared" si="34"/>
        <v>0</v>
      </c>
      <c r="J477" s="181">
        <f t="shared" si="32"/>
        <v>0</v>
      </c>
      <c r="K477" s="189">
        <f t="shared" si="35"/>
        <v>0</v>
      </c>
      <c r="L477" s="141"/>
      <c r="M477" s="142"/>
      <c r="N477" s="143"/>
    </row>
    <row r="478" spans="2:14" s="144" customFormat="1" ht="15" hidden="1" customHeight="1" x14ac:dyDescent="0.25">
      <c r="B478" s="188" t="s">
        <v>1559</v>
      </c>
      <c r="C478" s="159"/>
      <c r="D478" s="160"/>
      <c r="E478" s="161"/>
      <c r="F478" s="162"/>
      <c r="G478" s="174"/>
      <c r="H478" s="175"/>
      <c r="I478" s="180">
        <f t="shared" si="34"/>
        <v>0</v>
      </c>
      <c r="J478" s="181">
        <f t="shared" si="32"/>
        <v>0</v>
      </c>
      <c r="K478" s="189">
        <f t="shared" si="35"/>
        <v>0</v>
      </c>
      <c r="L478" s="141"/>
      <c r="M478" s="142"/>
      <c r="N478" s="143"/>
    </row>
    <row r="479" spans="2:14" s="144" customFormat="1" ht="15" hidden="1" customHeight="1" x14ac:dyDescent="0.25">
      <c r="B479" s="188" t="s">
        <v>1560</v>
      </c>
      <c r="C479" s="159"/>
      <c r="D479" s="160"/>
      <c r="E479" s="161"/>
      <c r="F479" s="162"/>
      <c r="G479" s="174"/>
      <c r="H479" s="175"/>
      <c r="I479" s="180">
        <f t="shared" si="34"/>
        <v>0</v>
      </c>
      <c r="J479" s="181">
        <f t="shared" si="32"/>
        <v>0</v>
      </c>
      <c r="K479" s="189">
        <f t="shared" si="35"/>
        <v>0</v>
      </c>
      <c r="L479" s="141"/>
      <c r="M479" s="142"/>
      <c r="N479" s="143"/>
    </row>
    <row r="480" spans="2:14" s="144" customFormat="1" ht="15" hidden="1" customHeight="1" x14ac:dyDescent="0.25">
      <c r="B480" s="188" t="s">
        <v>1561</v>
      </c>
      <c r="C480" s="159"/>
      <c r="D480" s="160"/>
      <c r="E480" s="161"/>
      <c r="F480" s="162"/>
      <c r="G480" s="174"/>
      <c r="H480" s="175"/>
      <c r="I480" s="180">
        <f t="shared" si="34"/>
        <v>0</v>
      </c>
      <c r="J480" s="181">
        <f t="shared" si="32"/>
        <v>0</v>
      </c>
      <c r="K480" s="189">
        <f t="shared" si="35"/>
        <v>0</v>
      </c>
      <c r="L480" s="141"/>
      <c r="M480" s="142"/>
      <c r="N480" s="143"/>
    </row>
    <row r="481" spans="2:14" s="144" customFormat="1" ht="15" hidden="1" customHeight="1" x14ac:dyDescent="0.25">
      <c r="B481" s="188" t="s">
        <v>1562</v>
      </c>
      <c r="C481" s="159"/>
      <c r="D481" s="160"/>
      <c r="E481" s="161"/>
      <c r="F481" s="162"/>
      <c r="G481" s="174"/>
      <c r="H481" s="175"/>
      <c r="I481" s="180">
        <f t="shared" si="34"/>
        <v>0</v>
      </c>
      <c r="J481" s="181">
        <f t="shared" si="32"/>
        <v>0</v>
      </c>
      <c r="K481" s="189">
        <f t="shared" si="35"/>
        <v>0</v>
      </c>
      <c r="L481" s="141"/>
      <c r="M481" s="142"/>
      <c r="N481" s="143"/>
    </row>
    <row r="482" spans="2:14" s="144" customFormat="1" ht="15" hidden="1" customHeight="1" x14ac:dyDescent="0.25">
      <c r="B482" s="188" t="s">
        <v>1563</v>
      </c>
      <c r="C482" s="159"/>
      <c r="D482" s="160"/>
      <c r="E482" s="161"/>
      <c r="F482" s="162"/>
      <c r="G482" s="174"/>
      <c r="H482" s="175"/>
      <c r="I482" s="180">
        <f t="shared" si="34"/>
        <v>0</v>
      </c>
      <c r="J482" s="181">
        <f t="shared" si="32"/>
        <v>0</v>
      </c>
      <c r="K482" s="189">
        <f t="shared" si="35"/>
        <v>0</v>
      </c>
      <c r="L482" s="141"/>
      <c r="M482" s="142"/>
      <c r="N482" s="143"/>
    </row>
    <row r="483" spans="2:14" s="144" customFormat="1" ht="15" hidden="1" customHeight="1" x14ac:dyDescent="0.25">
      <c r="B483" s="188" t="s">
        <v>1564</v>
      </c>
      <c r="C483" s="159"/>
      <c r="D483" s="160"/>
      <c r="E483" s="161"/>
      <c r="F483" s="162"/>
      <c r="G483" s="174"/>
      <c r="H483" s="175"/>
      <c r="I483" s="180">
        <f t="shared" si="34"/>
        <v>0</v>
      </c>
      <c r="J483" s="181">
        <f t="shared" si="32"/>
        <v>0</v>
      </c>
      <c r="K483" s="189">
        <f t="shared" si="35"/>
        <v>0</v>
      </c>
      <c r="L483" s="141"/>
      <c r="M483" s="142"/>
      <c r="N483" s="143"/>
    </row>
    <row r="484" spans="2:14" s="144" customFormat="1" ht="15" hidden="1" customHeight="1" x14ac:dyDescent="0.25">
      <c r="B484" s="188" t="s">
        <v>1565</v>
      </c>
      <c r="C484" s="159"/>
      <c r="D484" s="160"/>
      <c r="E484" s="161"/>
      <c r="F484" s="162"/>
      <c r="G484" s="174"/>
      <c r="H484" s="175"/>
      <c r="I484" s="180">
        <f t="shared" si="34"/>
        <v>0</v>
      </c>
      <c r="J484" s="181">
        <f t="shared" si="32"/>
        <v>0</v>
      </c>
      <c r="K484" s="189">
        <f t="shared" si="35"/>
        <v>0</v>
      </c>
      <c r="L484" s="141"/>
      <c r="M484" s="142"/>
      <c r="N484" s="143"/>
    </row>
    <row r="485" spans="2:14" s="144" customFormat="1" ht="15" hidden="1" customHeight="1" x14ac:dyDescent="0.25">
      <c r="B485" s="188" t="s">
        <v>1566</v>
      </c>
      <c r="C485" s="159"/>
      <c r="D485" s="160"/>
      <c r="E485" s="161"/>
      <c r="F485" s="162"/>
      <c r="G485" s="174"/>
      <c r="H485" s="175"/>
      <c r="I485" s="180">
        <f t="shared" si="34"/>
        <v>0</v>
      </c>
      <c r="J485" s="181">
        <f t="shared" si="32"/>
        <v>0</v>
      </c>
      <c r="K485" s="189">
        <f t="shared" si="35"/>
        <v>0</v>
      </c>
      <c r="L485" s="141"/>
      <c r="M485" s="142"/>
      <c r="N485" s="143"/>
    </row>
    <row r="486" spans="2:14" s="144" customFormat="1" ht="15" hidden="1" customHeight="1" x14ac:dyDescent="0.25">
      <c r="B486" s="188" t="s">
        <v>1567</v>
      </c>
      <c r="C486" s="159"/>
      <c r="D486" s="160"/>
      <c r="E486" s="161"/>
      <c r="F486" s="162"/>
      <c r="G486" s="174"/>
      <c r="H486" s="175"/>
      <c r="I486" s="180">
        <f t="shared" si="34"/>
        <v>0</v>
      </c>
      <c r="J486" s="181">
        <f t="shared" si="32"/>
        <v>0</v>
      </c>
      <c r="K486" s="189">
        <f t="shared" si="35"/>
        <v>0</v>
      </c>
      <c r="L486" s="141"/>
      <c r="M486" s="142"/>
      <c r="N486" s="143"/>
    </row>
    <row r="487" spans="2:14" s="144" customFormat="1" ht="15" hidden="1" customHeight="1" x14ac:dyDescent="0.25">
      <c r="B487" s="188" t="s">
        <v>1568</v>
      </c>
      <c r="C487" s="159"/>
      <c r="D487" s="160"/>
      <c r="E487" s="161"/>
      <c r="F487" s="162"/>
      <c r="G487" s="174"/>
      <c r="H487" s="175"/>
      <c r="I487" s="180">
        <f t="shared" si="34"/>
        <v>0</v>
      </c>
      <c r="J487" s="181">
        <f t="shared" si="32"/>
        <v>0</v>
      </c>
      <c r="K487" s="189">
        <f t="shared" si="35"/>
        <v>0</v>
      </c>
      <c r="L487" s="141"/>
      <c r="M487" s="142"/>
      <c r="N487" s="143"/>
    </row>
    <row r="488" spans="2:14" s="144" customFormat="1" ht="15" hidden="1" customHeight="1" x14ac:dyDescent="0.25">
      <c r="B488" s="188" t="s">
        <v>1569</v>
      </c>
      <c r="C488" s="159"/>
      <c r="D488" s="160"/>
      <c r="E488" s="161"/>
      <c r="F488" s="162"/>
      <c r="G488" s="174"/>
      <c r="H488" s="175"/>
      <c r="I488" s="180">
        <f t="shared" si="34"/>
        <v>0</v>
      </c>
      <c r="J488" s="181">
        <f t="shared" si="32"/>
        <v>0</v>
      </c>
      <c r="K488" s="189">
        <f t="shared" si="35"/>
        <v>0</v>
      </c>
      <c r="L488" s="141"/>
      <c r="M488" s="142"/>
      <c r="N488" s="143"/>
    </row>
    <row r="489" spans="2:14" s="144" customFormat="1" ht="15" hidden="1" customHeight="1" x14ac:dyDescent="0.25">
      <c r="B489" s="188" t="s">
        <v>1570</v>
      </c>
      <c r="C489" s="159"/>
      <c r="D489" s="160"/>
      <c r="E489" s="161"/>
      <c r="F489" s="162"/>
      <c r="G489" s="174"/>
      <c r="H489" s="175"/>
      <c r="I489" s="180">
        <f t="shared" si="34"/>
        <v>0</v>
      </c>
      <c r="J489" s="181">
        <f t="shared" si="32"/>
        <v>0</v>
      </c>
      <c r="K489" s="189">
        <f t="shared" si="35"/>
        <v>0</v>
      </c>
      <c r="L489" s="141"/>
      <c r="M489" s="142"/>
      <c r="N489" s="143"/>
    </row>
    <row r="490" spans="2:14" s="144" customFormat="1" ht="15" hidden="1" customHeight="1" x14ac:dyDescent="0.25">
      <c r="B490" s="188" t="s">
        <v>1571</v>
      </c>
      <c r="C490" s="159"/>
      <c r="D490" s="160"/>
      <c r="E490" s="161"/>
      <c r="F490" s="162"/>
      <c r="G490" s="174"/>
      <c r="H490" s="175"/>
      <c r="I490" s="180">
        <f t="shared" si="34"/>
        <v>0</v>
      </c>
      <c r="J490" s="181">
        <f t="shared" si="32"/>
        <v>0</v>
      </c>
      <c r="K490" s="189">
        <f t="shared" si="35"/>
        <v>0</v>
      </c>
      <c r="L490" s="141"/>
      <c r="M490" s="142"/>
      <c r="N490" s="143"/>
    </row>
    <row r="491" spans="2:14" s="144" customFormat="1" ht="15" hidden="1" customHeight="1" x14ac:dyDescent="0.25">
      <c r="B491" s="188" t="s">
        <v>1572</v>
      </c>
      <c r="C491" s="159"/>
      <c r="D491" s="160"/>
      <c r="E491" s="161"/>
      <c r="F491" s="162"/>
      <c r="G491" s="174"/>
      <c r="H491" s="175"/>
      <c r="I491" s="180">
        <f t="shared" si="34"/>
        <v>0</v>
      </c>
      <c r="J491" s="181">
        <f t="shared" si="32"/>
        <v>0</v>
      </c>
      <c r="K491" s="189">
        <f t="shared" si="35"/>
        <v>0</v>
      </c>
      <c r="L491" s="141"/>
      <c r="M491" s="142"/>
      <c r="N491" s="143"/>
    </row>
    <row r="492" spans="2:14" s="144" customFormat="1" ht="15" hidden="1" customHeight="1" x14ac:dyDescent="0.25">
      <c r="B492" s="188" t="s">
        <v>1573</v>
      </c>
      <c r="C492" s="159"/>
      <c r="D492" s="160"/>
      <c r="E492" s="161"/>
      <c r="F492" s="162"/>
      <c r="G492" s="174"/>
      <c r="H492" s="175"/>
      <c r="I492" s="180">
        <f t="shared" si="34"/>
        <v>0</v>
      </c>
      <c r="J492" s="181">
        <f t="shared" si="32"/>
        <v>0</v>
      </c>
      <c r="K492" s="189">
        <f t="shared" si="35"/>
        <v>0</v>
      </c>
      <c r="L492" s="141"/>
      <c r="M492" s="142"/>
      <c r="N492" s="143"/>
    </row>
    <row r="493" spans="2:14" s="144" customFormat="1" ht="15" hidden="1" customHeight="1" x14ac:dyDescent="0.25">
      <c r="B493" s="188" t="s">
        <v>1574</v>
      </c>
      <c r="C493" s="159"/>
      <c r="D493" s="160"/>
      <c r="E493" s="161"/>
      <c r="F493" s="162"/>
      <c r="G493" s="174"/>
      <c r="H493" s="175"/>
      <c r="I493" s="180">
        <f t="shared" si="34"/>
        <v>0</v>
      </c>
      <c r="J493" s="181">
        <f t="shared" si="32"/>
        <v>0</v>
      </c>
      <c r="K493" s="189">
        <f t="shared" si="35"/>
        <v>0</v>
      </c>
      <c r="L493" s="141"/>
      <c r="M493" s="142"/>
      <c r="N493" s="143"/>
    </row>
    <row r="494" spans="2:14" s="144" customFormat="1" ht="15" hidden="1" customHeight="1" x14ac:dyDescent="0.25">
      <c r="B494" s="188" t="s">
        <v>1575</v>
      </c>
      <c r="C494" s="159"/>
      <c r="D494" s="160"/>
      <c r="E494" s="161"/>
      <c r="F494" s="162"/>
      <c r="G494" s="174"/>
      <c r="H494" s="175"/>
      <c r="I494" s="180">
        <f t="shared" si="34"/>
        <v>0</v>
      </c>
      <c r="J494" s="181">
        <f t="shared" si="32"/>
        <v>0</v>
      </c>
      <c r="K494" s="189">
        <f t="shared" si="35"/>
        <v>0</v>
      </c>
      <c r="L494" s="141"/>
      <c r="M494" s="142"/>
      <c r="N494" s="143"/>
    </row>
    <row r="495" spans="2:14" s="144" customFormat="1" ht="15" hidden="1" customHeight="1" x14ac:dyDescent="0.25">
      <c r="B495" s="188" t="s">
        <v>1576</v>
      </c>
      <c r="C495" s="159"/>
      <c r="D495" s="160"/>
      <c r="E495" s="161"/>
      <c r="F495" s="162"/>
      <c r="G495" s="174"/>
      <c r="H495" s="175"/>
      <c r="I495" s="180">
        <f t="shared" si="34"/>
        <v>0</v>
      </c>
      <c r="J495" s="181">
        <f t="shared" si="32"/>
        <v>0</v>
      </c>
      <c r="K495" s="189">
        <f t="shared" si="35"/>
        <v>0</v>
      </c>
      <c r="L495" s="141"/>
      <c r="M495" s="142"/>
      <c r="N495" s="143"/>
    </row>
    <row r="496" spans="2:14" s="144" customFormat="1" ht="15" hidden="1" customHeight="1" x14ac:dyDescent="0.25">
      <c r="B496" s="188" t="s">
        <v>1577</v>
      </c>
      <c r="C496" s="159"/>
      <c r="D496" s="160"/>
      <c r="E496" s="161"/>
      <c r="F496" s="162"/>
      <c r="G496" s="174"/>
      <c r="H496" s="175"/>
      <c r="I496" s="180">
        <f t="shared" si="34"/>
        <v>0</v>
      </c>
      <c r="J496" s="181">
        <f t="shared" si="32"/>
        <v>0</v>
      </c>
      <c r="K496" s="189">
        <f t="shared" si="35"/>
        <v>0</v>
      </c>
      <c r="L496" s="141"/>
      <c r="M496" s="142"/>
      <c r="N496" s="143"/>
    </row>
    <row r="497" spans="2:14" s="144" customFormat="1" ht="15" hidden="1" customHeight="1" x14ac:dyDescent="0.25">
      <c r="B497" s="188" t="s">
        <v>1578</v>
      </c>
      <c r="C497" s="159"/>
      <c r="D497" s="160"/>
      <c r="E497" s="161"/>
      <c r="F497" s="162"/>
      <c r="G497" s="174"/>
      <c r="H497" s="175"/>
      <c r="I497" s="180">
        <f t="shared" si="34"/>
        <v>0</v>
      </c>
      <c r="J497" s="181">
        <f t="shared" si="32"/>
        <v>0</v>
      </c>
      <c r="K497" s="189">
        <f t="shared" si="35"/>
        <v>0</v>
      </c>
      <c r="L497" s="141"/>
      <c r="M497" s="142"/>
      <c r="N497" s="143"/>
    </row>
    <row r="498" spans="2:14" s="144" customFormat="1" ht="15" hidden="1" customHeight="1" x14ac:dyDescent="0.25">
      <c r="B498" s="188" t="s">
        <v>1579</v>
      </c>
      <c r="C498" s="159"/>
      <c r="D498" s="160"/>
      <c r="E498" s="161"/>
      <c r="F498" s="162"/>
      <c r="G498" s="174"/>
      <c r="H498" s="175"/>
      <c r="I498" s="180">
        <f t="shared" si="34"/>
        <v>0</v>
      </c>
      <c r="J498" s="181">
        <f t="shared" si="32"/>
        <v>0</v>
      </c>
      <c r="K498" s="189">
        <f t="shared" si="35"/>
        <v>0</v>
      </c>
      <c r="L498" s="141"/>
      <c r="M498" s="142"/>
      <c r="N498" s="143"/>
    </row>
    <row r="499" spans="2:14" s="144" customFormat="1" ht="15" hidden="1" customHeight="1" x14ac:dyDescent="0.25">
      <c r="B499" s="188" t="s">
        <v>1580</v>
      </c>
      <c r="C499" s="159"/>
      <c r="D499" s="160"/>
      <c r="E499" s="161"/>
      <c r="F499" s="162"/>
      <c r="G499" s="174"/>
      <c r="H499" s="175"/>
      <c r="I499" s="180">
        <f t="shared" si="34"/>
        <v>0</v>
      </c>
      <c r="J499" s="181">
        <f t="shared" si="32"/>
        <v>0</v>
      </c>
      <c r="K499" s="189">
        <f t="shared" si="35"/>
        <v>0</v>
      </c>
      <c r="L499" s="141"/>
      <c r="M499" s="142"/>
      <c r="N499" s="143"/>
    </row>
    <row r="500" spans="2:14" s="144" customFormat="1" ht="15" hidden="1" customHeight="1" x14ac:dyDescent="0.25">
      <c r="B500" s="188" t="s">
        <v>1581</v>
      </c>
      <c r="C500" s="159"/>
      <c r="D500" s="160"/>
      <c r="E500" s="161"/>
      <c r="F500" s="162"/>
      <c r="G500" s="174"/>
      <c r="H500" s="175"/>
      <c r="I500" s="180">
        <f t="shared" si="34"/>
        <v>0</v>
      </c>
      <c r="J500" s="181">
        <f t="shared" si="32"/>
        <v>0</v>
      </c>
      <c r="K500" s="189">
        <f t="shared" si="35"/>
        <v>0</v>
      </c>
      <c r="L500" s="141"/>
      <c r="M500" s="142"/>
      <c r="N500" s="143"/>
    </row>
    <row r="501" spans="2:14" s="144" customFormat="1" ht="15" hidden="1" customHeight="1" x14ac:dyDescent="0.25">
      <c r="B501" s="188" t="s">
        <v>1582</v>
      </c>
      <c r="C501" s="159"/>
      <c r="D501" s="160"/>
      <c r="E501" s="161"/>
      <c r="F501" s="162"/>
      <c r="G501" s="174"/>
      <c r="H501" s="175"/>
      <c r="I501" s="180">
        <f t="shared" si="34"/>
        <v>0</v>
      </c>
      <c r="J501" s="181">
        <f t="shared" si="32"/>
        <v>0</v>
      </c>
      <c r="K501" s="189">
        <f t="shared" si="35"/>
        <v>0</v>
      </c>
      <c r="L501" s="141"/>
      <c r="M501" s="142"/>
      <c r="N501" s="143"/>
    </row>
    <row r="502" spans="2:14" s="144" customFormat="1" ht="15" hidden="1" customHeight="1" x14ac:dyDescent="0.25">
      <c r="B502" s="188" t="s">
        <v>1583</v>
      </c>
      <c r="C502" s="159"/>
      <c r="D502" s="160"/>
      <c r="E502" s="161"/>
      <c r="F502" s="162"/>
      <c r="G502" s="174"/>
      <c r="H502" s="175"/>
      <c r="I502" s="180">
        <f t="shared" si="34"/>
        <v>0</v>
      </c>
      <c r="J502" s="181">
        <f t="shared" si="32"/>
        <v>0</v>
      </c>
      <c r="K502" s="189">
        <f t="shared" si="35"/>
        <v>0</v>
      </c>
      <c r="L502" s="141"/>
      <c r="M502" s="142"/>
      <c r="N502" s="143"/>
    </row>
    <row r="503" spans="2:14" s="144" customFormat="1" ht="15" hidden="1" customHeight="1" x14ac:dyDescent="0.25">
      <c r="B503" s="188" t="s">
        <v>1584</v>
      </c>
      <c r="C503" s="159"/>
      <c r="D503" s="160"/>
      <c r="E503" s="161"/>
      <c r="F503" s="162"/>
      <c r="G503" s="174"/>
      <c r="H503" s="175"/>
      <c r="I503" s="180">
        <f t="shared" si="34"/>
        <v>0</v>
      </c>
      <c r="J503" s="181">
        <f t="shared" si="32"/>
        <v>0</v>
      </c>
      <c r="K503" s="189">
        <f t="shared" si="35"/>
        <v>0</v>
      </c>
      <c r="L503" s="141"/>
      <c r="M503" s="142"/>
      <c r="N503" s="143"/>
    </row>
    <row r="504" spans="2:14" s="144" customFormat="1" ht="15" hidden="1" customHeight="1" x14ac:dyDescent="0.25">
      <c r="B504" s="188" t="s">
        <v>1585</v>
      </c>
      <c r="C504" s="159"/>
      <c r="D504" s="160"/>
      <c r="E504" s="161"/>
      <c r="F504" s="162"/>
      <c r="G504" s="174"/>
      <c r="H504" s="175"/>
      <c r="I504" s="180">
        <f t="shared" si="34"/>
        <v>0</v>
      </c>
      <c r="J504" s="181">
        <f t="shared" si="32"/>
        <v>0</v>
      </c>
      <c r="K504" s="189">
        <f t="shared" si="35"/>
        <v>0</v>
      </c>
      <c r="L504" s="141"/>
      <c r="M504" s="142"/>
      <c r="N504" s="143"/>
    </row>
    <row r="505" spans="2:14" s="144" customFormat="1" ht="15" hidden="1" customHeight="1" x14ac:dyDescent="0.25">
      <c r="B505" s="188" t="s">
        <v>1586</v>
      </c>
      <c r="C505" s="159"/>
      <c r="D505" s="160"/>
      <c r="E505" s="161"/>
      <c r="F505" s="162"/>
      <c r="G505" s="174"/>
      <c r="H505" s="175"/>
      <c r="I505" s="180">
        <f t="shared" si="34"/>
        <v>0</v>
      </c>
      <c r="J505" s="181">
        <f t="shared" si="32"/>
        <v>0</v>
      </c>
      <c r="K505" s="189">
        <f t="shared" si="35"/>
        <v>0</v>
      </c>
      <c r="L505" s="141"/>
      <c r="M505" s="142"/>
      <c r="N505" s="143"/>
    </row>
    <row r="506" spans="2:14" s="144" customFormat="1" ht="15" hidden="1" customHeight="1" x14ac:dyDescent="0.25">
      <c r="B506" s="188" t="s">
        <v>1587</v>
      </c>
      <c r="C506" s="159"/>
      <c r="D506" s="160"/>
      <c r="E506" s="161"/>
      <c r="F506" s="162"/>
      <c r="G506" s="174"/>
      <c r="H506" s="175"/>
      <c r="I506" s="180">
        <f t="shared" si="34"/>
        <v>0</v>
      </c>
      <c r="J506" s="181">
        <f t="shared" si="32"/>
        <v>0</v>
      </c>
      <c r="K506" s="189">
        <f t="shared" si="35"/>
        <v>0</v>
      </c>
      <c r="L506" s="141"/>
      <c r="M506" s="142"/>
      <c r="N506" s="143"/>
    </row>
    <row r="507" spans="2:14" s="144" customFormat="1" ht="15" hidden="1" customHeight="1" x14ac:dyDescent="0.25">
      <c r="B507" s="188" t="s">
        <v>1588</v>
      </c>
      <c r="C507" s="159"/>
      <c r="D507" s="160"/>
      <c r="E507" s="161"/>
      <c r="F507" s="162"/>
      <c r="G507" s="174"/>
      <c r="H507" s="175"/>
      <c r="I507" s="180">
        <f t="shared" si="34"/>
        <v>0</v>
      </c>
      <c r="J507" s="181">
        <f t="shared" si="32"/>
        <v>0</v>
      </c>
      <c r="K507" s="189">
        <f t="shared" si="35"/>
        <v>0</v>
      </c>
      <c r="L507" s="141"/>
      <c r="M507" s="142"/>
      <c r="N507" s="143"/>
    </row>
    <row r="508" spans="2:14" s="144" customFormat="1" ht="15" hidden="1" customHeight="1" x14ac:dyDescent="0.25">
      <c r="B508" s="188" t="s">
        <v>1589</v>
      </c>
      <c r="C508" s="159"/>
      <c r="D508" s="160"/>
      <c r="E508" s="161"/>
      <c r="F508" s="162"/>
      <c r="G508" s="174"/>
      <c r="H508" s="175"/>
      <c r="I508" s="180">
        <f t="shared" si="34"/>
        <v>0</v>
      </c>
      <c r="J508" s="181">
        <f t="shared" si="32"/>
        <v>0</v>
      </c>
      <c r="K508" s="189">
        <f t="shared" si="35"/>
        <v>0</v>
      </c>
      <c r="L508" s="141"/>
      <c r="M508" s="142"/>
      <c r="N508" s="143"/>
    </row>
    <row r="509" spans="2:14" s="144" customFormat="1" ht="15" hidden="1" customHeight="1" x14ac:dyDescent="0.25">
      <c r="B509" s="188" t="s">
        <v>1590</v>
      </c>
      <c r="C509" s="159"/>
      <c r="D509" s="160"/>
      <c r="E509" s="161"/>
      <c r="F509" s="162"/>
      <c r="G509" s="174"/>
      <c r="H509" s="175"/>
      <c r="I509" s="180">
        <f t="shared" si="34"/>
        <v>0</v>
      </c>
      <c r="J509" s="181">
        <f t="shared" si="32"/>
        <v>0</v>
      </c>
      <c r="K509" s="189">
        <f t="shared" si="35"/>
        <v>0</v>
      </c>
      <c r="L509" s="141"/>
      <c r="M509" s="142"/>
      <c r="N509" s="143"/>
    </row>
    <row r="510" spans="2:14" s="144" customFormat="1" ht="15" hidden="1" customHeight="1" x14ac:dyDescent="0.25">
      <c r="B510" s="188" t="s">
        <v>1591</v>
      </c>
      <c r="C510" s="159"/>
      <c r="D510" s="160"/>
      <c r="E510" s="161"/>
      <c r="F510" s="162"/>
      <c r="G510" s="174"/>
      <c r="H510" s="175"/>
      <c r="I510" s="180">
        <f t="shared" si="34"/>
        <v>0</v>
      </c>
      <c r="J510" s="181">
        <f t="shared" si="32"/>
        <v>0</v>
      </c>
      <c r="K510" s="189">
        <f t="shared" si="35"/>
        <v>0</v>
      </c>
      <c r="L510" s="141"/>
      <c r="M510" s="142"/>
      <c r="N510" s="143"/>
    </row>
    <row r="511" spans="2:14" s="144" customFormat="1" ht="15" hidden="1" customHeight="1" x14ac:dyDescent="0.25">
      <c r="B511" s="188" t="s">
        <v>1592</v>
      </c>
      <c r="C511" s="159"/>
      <c r="D511" s="160"/>
      <c r="E511" s="161"/>
      <c r="F511" s="162"/>
      <c r="G511" s="174"/>
      <c r="H511" s="175"/>
      <c r="I511" s="180">
        <f t="shared" si="34"/>
        <v>0</v>
      </c>
      <c r="J511" s="181">
        <f t="shared" si="32"/>
        <v>0</v>
      </c>
      <c r="K511" s="189">
        <f t="shared" si="35"/>
        <v>0</v>
      </c>
      <c r="L511" s="141"/>
      <c r="M511" s="142"/>
      <c r="N511" s="143"/>
    </row>
    <row r="512" spans="2:14" s="144" customFormat="1" ht="15" hidden="1" customHeight="1" x14ac:dyDescent="0.25">
      <c r="B512" s="188" t="s">
        <v>1593</v>
      </c>
      <c r="C512" s="159"/>
      <c r="D512" s="160"/>
      <c r="E512" s="161"/>
      <c r="F512" s="162"/>
      <c r="G512" s="174"/>
      <c r="H512" s="175"/>
      <c r="I512" s="180">
        <f t="shared" si="34"/>
        <v>0</v>
      </c>
      <c r="J512" s="181">
        <f t="shared" si="32"/>
        <v>0</v>
      </c>
      <c r="K512" s="189">
        <f t="shared" si="35"/>
        <v>0</v>
      </c>
      <c r="L512" s="141"/>
      <c r="M512" s="142"/>
      <c r="N512" s="143"/>
    </row>
    <row r="513" spans="2:14" s="144" customFormat="1" ht="15" hidden="1" customHeight="1" x14ac:dyDescent="0.25">
      <c r="B513" s="188" t="s">
        <v>1594</v>
      </c>
      <c r="C513" s="159"/>
      <c r="D513" s="160"/>
      <c r="E513" s="161"/>
      <c r="F513" s="162"/>
      <c r="G513" s="174"/>
      <c r="H513" s="175"/>
      <c r="I513" s="180">
        <f t="shared" si="34"/>
        <v>0</v>
      </c>
      <c r="J513" s="181">
        <f t="shared" si="32"/>
        <v>0</v>
      </c>
      <c r="K513" s="189">
        <f t="shared" si="35"/>
        <v>0</v>
      </c>
      <c r="L513" s="141"/>
      <c r="M513" s="142"/>
      <c r="N513" s="143"/>
    </row>
    <row r="514" spans="2:14" s="144" customFormat="1" ht="15" hidden="1" customHeight="1" x14ac:dyDescent="0.25">
      <c r="B514" s="188" t="s">
        <v>1595</v>
      </c>
      <c r="C514" s="159"/>
      <c r="D514" s="160"/>
      <c r="E514" s="161"/>
      <c r="F514" s="162"/>
      <c r="G514" s="174"/>
      <c r="H514" s="175"/>
      <c r="I514" s="180">
        <f t="shared" si="34"/>
        <v>0</v>
      </c>
      <c r="J514" s="181">
        <f t="shared" si="32"/>
        <v>0</v>
      </c>
      <c r="K514" s="189">
        <f t="shared" si="35"/>
        <v>0</v>
      </c>
      <c r="L514" s="141"/>
      <c r="M514" s="142"/>
      <c r="N514" s="143"/>
    </row>
    <row r="515" spans="2:14" s="144" customFormat="1" ht="15" hidden="1" customHeight="1" x14ac:dyDescent="0.25">
      <c r="B515" s="188" t="s">
        <v>1596</v>
      </c>
      <c r="C515" s="159"/>
      <c r="D515" s="160"/>
      <c r="E515" s="161"/>
      <c r="F515" s="162"/>
      <c r="G515" s="174"/>
      <c r="H515" s="175"/>
      <c r="I515" s="180">
        <f t="shared" si="34"/>
        <v>0</v>
      </c>
      <c r="J515" s="181">
        <f t="shared" si="32"/>
        <v>0</v>
      </c>
      <c r="K515" s="189">
        <f t="shared" si="35"/>
        <v>0</v>
      </c>
      <c r="L515" s="141"/>
      <c r="M515" s="142"/>
      <c r="N515" s="143"/>
    </row>
    <row r="516" spans="2:14" s="144" customFormat="1" ht="15" hidden="1" customHeight="1" x14ac:dyDescent="0.25">
      <c r="B516" s="188" t="s">
        <v>1597</v>
      </c>
      <c r="C516" s="159"/>
      <c r="D516" s="160"/>
      <c r="E516" s="161"/>
      <c r="F516" s="162"/>
      <c r="G516" s="174"/>
      <c r="H516" s="175"/>
      <c r="I516" s="180">
        <f t="shared" si="34"/>
        <v>0</v>
      </c>
      <c r="J516" s="181">
        <f t="shared" si="32"/>
        <v>0</v>
      </c>
      <c r="K516" s="189">
        <f t="shared" si="35"/>
        <v>0</v>
      </c>
      <c r="L516" s="141"/>
      <c r="M516" s="142"/>
      <c r="N516" s="143"/>
    </row>
    <row r="517" spans="2:14" s="144" customFormat="1" ht="15" hidden="1" customHeight="1" x14ac:dyDescent="0.25">
      <c r="B517" s="188" t="s">
        <v>1598</v>
      </c>
      <c r="C517" s="159"/>
      <c r="D517" s="160"/>
      <c r="E517" s="161"/>
      <c r="F517" s="162"/>
      <c r="G517" s="174"/>
      <c r="H517" s="175"/>
      <c r="I517" s="180">
        <f t="shared" si="34"/>
        <v>0</v>
      </c>
      <c r="J517" s="181">
        <f t="shared" si="32"/>
        <v>0</v>
      </c>
      <c r="K517" s="189">
        <f t="shared" si="35"/>
        <v>0</v>
      </c>
      <c r="L517" s="141"/>
      <c r="M517" s="142"/>
      <c r="N517" s="143"/>
    </row>
    <row r="518" spans="2:14" s="144" customFormat="1" ht="15" hidden="1" customHeight="1" x14ac:dyDescent="0.25">
      <c r="B518" s="188" t="s">
        <v>1599</v>
      </c>
      <c r="C518" s="159"/>
      <c r="D518" s="160"/>
      <c r="E518" s="161"/>
      <c r="F518" s="162"/>
      <c r="G518" s="174"/>
      <c r="H518" s="175"/>
      <c r="I518" s="180">
        <f t="shared" si="34"/>
        <v>0</v>
      </c>
      <c r="J518" s="181">
        <f t="shared" si="32"/>
        <v>0</v>
      </c>
      <c r="K518" s="189">
        <f t="shared" si="35"/>
        <v>0</v>
      </c>
      <c r="L518" s="141"/>
      <c r="M518" s="142"/>
      <c r="N518" s="143"/>
    </row>
    <row r="519" spans="2:14" s="144" customFormat="1" ht="15" hidden="1" customHeight="1" x14ac:dyDescent="0.25">
      <c r="B519" s="188" t="s">
        <v>1600</v>
      </c>
      <c r="C519" s="159"/>
      <c r="D519" s="160"/>
      <c r="E519" s="161"/>
      <c r="F519" s="162"/>
      <c r="G519" s="174"/>
      <c r="H519" s="175"/>
      <c r="I519" s="180">
        <f t="shared" si="34"/>
        <v>0</v>
      </c>
      <c r="J519" s="181">
        <f t="shared" si="32"/>
        <v>0</v>
      </c>
      <c r="K519" s="189">
        <f t="shared" si="35"/>
        <v>0</v>
      </c>
      <c r="L519" s="141"/>
      <c r="M519" s="142"/>
      <c r="N519" s="143"/>
    </row>
    <row r="520" spans="2:14" s="144" customFormat="1" ht="15" hidden="1" customHeight="1" x14ac:dyDescent="0.25">
      <c r="B520" s="188" t="s">
        <v>1601</v>
      </c>
      <c r="C520" s="159"/>
      <c r="D520" s="160"/>
      <c r="E520" s="161"/>
      <c r="F520" s="162"/>
      <c r="G520" s="174"/>
      <c r="H520" s="175"/>
      <c r="I520" s="180">
        <f t="shared" si="34"/>
        <v>0</v>
      </c>
      <c r="J520" s="181">
        <f t="shared" si="32"/>
        <v>0</v>
      </c>
      <c r="K520" s="189">
        <f t="shared" si="35"/>
        <v>0</v>
      </c>
      <c r="L520" s="141"/>
      <c r="M520" s="142"/>
      <c r="N520" s="143"/>
    </row>
    <row r="521" spans="2:14" s="144" customFormat="1" ht="15" hidden="1" customHeight="1" x14ac:dyDescent="0.25">
      <c r="B521" s="188" t="s">
        <v>1602</v>
      </c>
      <c r="C521" s="159"/>
      <c r="D521" s="160"/>
      <c r="E521" s="161"/>
      <c r="F521" s="162"/>
      <c r="G521" s="174"/>
      <c r="H521" s="175"/>
      <c r="I521" s="180">
        <f t="shared" si="34"/>
        <v>0</v>
      </c>
      <c r="J521" s="181">
        <f t="shared" si="32"/>
        <v>0</v>
      </c>
      <c r="K521" s="189">
        <f t="shared" si="35"/>
        <v>0</v>
      </c>
      <c r="L521" s="141"/>
      <c r="M521" s="142"/>
      <c r="N521" s="143"/>
    </row>
    <row r="522" spans="2:14" s="144" customFormat="1" ht="15" hidden="1" customHeight="1" x14ac:dyDescent="0.25">
      <c r="B522" s="188" t="s">
        <v>1603</v>
      </c>
      <c r="C522" s="159"/>
      <c r="D522" s="160"/>
      <c r="E522" s="161"/>
      <c r="F522" s="162"/>
      <c r="G522" s="174"/>
      <c r="H522" s="175"/>
      <c r="I522" s="180">
        <f t="shared" si="34"/>
        <v>0</v>
      </c>
      <c r="J522" s="181">
        <f t="shared" si="32"/>
        <v>0</v>
      </c>
      <c r="K522" s="189">
        <f t="shared" si="35"/>
        <v>0</v>
      </c>
      <c r="L522" s="141"/>
      <c r="M522" s="142"/>
      <c r="N522" s="143"/>
    </row>
    <row r="523" spans="2:14" s="144" customFormat="1" ht="15" hidden="1" customHeight="1" x14ac:dyDescent="0.25">
      <c r="B523" s="188" t="s">
        <v>1604</v>
      </c>
      <c r="C523" s="159"/>
      <c r="D523" s="160"/>
      <c r="E523" s="161"/>
      <c r="F523" s="162"/>
      <c r="G523" s="174"/>
      <c r="H523" s="175"/>
      <c r="I523" s="180">
        <f t="shared" si="34"/>
        <v>0</v>
      </c>
      <c r="J523" s="181">
        <f t="shared" si="32"/>
        <v>0</v>
      </c>
      <c r="K523" s="189">
        <f t="shared" si="35"/>
        <v>0</v>
      </c>
      <c r="L523" s="141"/>
      <c r="M523" s="142"/>
      <c r="N523" s="143"/>
    </row>
    <row r="524" spans="2:14" s="144" customFormat="1" ht="15" hidden="1" customHeight="1" x14ac:dyDescent="0.25">
      <c r="B524" s="188" t="s">
        <v>1605</v>
      </c>
      <c r="C524" s="159"/>
      <c r="D524" s="160"/>
      <c r="E524" s="161"/>
      <c r="F524" s="162"/>
      <c r="G524" s="174"/>
      <c r="H524" s="175"/>
      <c r="I524" s="180">
        <f t="shared" si="34"/>
        <v>0</v>
      </c>
      <c r="J524" s="181">
        <f t="shared" si="32"/>
        <v>0</v>
      </c>
      <c r="K524" s="189">
        <f t="shared" si="35"/>
        <v>0</v>
      </c>
      <c r="L524" s="141"/>
      <c r="M524" s="142"/>
      <c r="N524" s="143"/>
    </row>
    <row r="525" spans="2:14" s="144" customFormat="1" ht="15" hidden="1" customHeight="1" x14ac:dyDescent="0.25">
      <c r="B525" s="188" t="s">
        <v>1606</v>
      </c>
      <c r="C525" s="159"/>
      <c r="D525" s="160"/>
      <c r="E525" s="161"/>
      <c r="F525" s="162"/>
      <c r="G525" s="174"/>
      <c r="H525" s="175"/>
      <c r="I525" s="180">
        <f t="shared" si="34"/>
        <v>0</v>
      </c>
      <c r="J525" s="181">
        <f t="shared" si="32"/>
        <v>0</v>
      </c>
      <c r="K525" s="189">
        <f t="shared" si="35"/>
        <v>0</v>
      </c>
      <c r="L525" s="141"/>
      <c r="M525" s="142"/>
      <c r="N525" s="143"/>
    </row>
    <row r="526" spans="2:14" s="144" customFormat="1" ht="15" hidden="1" customHeight="1" x14ac:dyDescent="0.25">
      <c r="B526" s="188" t="s">
        <v>1607</v>
      </c>
      <c r="C526" s="159"/>
      <c r="D526" s="160"/>
      <c r="E526" s="161"/>
      <c r="F526" s="162"/>
      <c r="G526" s="174"/>
      <c r="H526" s="175"/>
      <c r="I526" s="180">
        <f t="shared" si="34"/>
        <v>0</v>
      </c>
      <c r="J526" s="181">
        <f t="shared" si="32"/>
        <v>0</v>
      </c>
      <c r="K526" s="189">
        <f t="shared" si="35"/>
        <v>0</v>
      </c>
      <c r="L526" s="141"/>
      <c r="M526" s="142"/>
      <c r="N526" s="143"/>
    </row>
    <row r="527" spans="2:14" s="144" customFormat="1" ht="15" hidden="1" customHeight="1" x14ac:dyDescent="0.25">
      <c r="B527" s="188" t="s">
        <v>1608</v>
      </c>
      <c r="C527" s="159"/>
      <c r="D527" s="160"/>
      <c r="E527" s="161"/>
      <c r="F527" s="162"/>
      <c r="G527" s="174"/>
      <c r="H527" s="175"/>
      <c r="I527" s="180">
        <f t="shared" si="34"/>
        <v>0</v>
      </c>
      <c r="J527" s="181">
        <f t="shared" si="32"/>
        <v>0</v>
      </c>
      <c r="K527" s="189">
        <f t="shared" si="35"/>
        <v>0</v>
      </c>
      <c r="L527" s="141"/>
      <c r="M527" s="142"/>
      <c r="N527" s="143"/>
    </row>
    <row r="528" spans="2:14" s="144" customFormat="1" ht="15" hidden="1" customHeight="1" x14ac:dyDescent="0.25">
      <c r="B528" s="188" t="s">
        <v>1609</v>
      </c>
      <c r="C528" s="159"/>
      <c r="D528" s="160"/>
      <c r="E528" s="161"/>
      <c r="F528" s="162"/>
      <c r="G528" s="174"/>
      <c r="H528" s="175"/>
      <c r="I528" s="180">
        <f t="shared" si="34"/>
        <v>0</v>
      </c>
      <c r="J528" s="181">
        <f t="shared" si="32"/>
        <v>0</v>
      </c>
      <c r="K528" s="189">
        <f t="shared" si="35"/>
        <v>0</v>
      </c>
      <c r="L528" s="141"/>
      <c r="M528" s="142"/>
      <c r="N528" s="143"/>
    </row>
    <row r="529" spans="2:14" s="144" customFormat="1" ht="15" hidden="1" customHeight="1" x14ac:dyDescent="0.25">
      <c r="B529" s="188" t="s">
        <v>1610</v>
      </c>
      <c r="C529" s="159"/>
      <c r="D529" s="160"/>
      <c r="E529" s="161"/>
      <c r="F529" s="162"/>
      <c r="G529" s="174"/>
      <c r="H529" s="175"/>
      <c r="I529" s="180">
        <f t="shared" si="34"/>
        <v>0</v>
      </c>
      <c r="J529" s="181">
        <f t="shared" ref="J529:J560" si="36">ROUND(H529*(1+IF(F529="BDI 1",$D$8,IF(F529="BDI 2",$D$9,0))),2)</f>
        <v>0</v>
      </c>
      <c r="K529" s="189">
        <f t="shared" si="35"/>
        <v>0</v>
      </c>
      <c r="L529" s="141"/>
      <c r="M529" s="142"/>
      <c r="N529" s="143"/>
    </row>
    <row r="530" spans="2:14" s="144" customFormat="1" ht="15" hidden="1" customHeight="1" x14ac:dyDescent="0.25">
      <c r="B530" s="188" t="s">
        <v>1611</v>
      </c>
      <c r="C530" s="159"/>
      <c r="D530" s="160"/>
      <c r="E530" s="161"/>
      <c r="F530" s="162"/>
      <c r="G530" s="174"/>
      <c r="H530" s="175"/>
      <c r="I530" s="180">
        <f t="shared" si="34"/>
        <v>0</v>
      </c>
      <c r="J530" s="181">
        <f t="shared" si="36"/>
        <v>0</v>
      </c>
      <c r="K530" s="189">
        <f t="shared" si="35"/>
        <v>0</v>
      </c>
      <c r="L530" s="141"/>
      <c r="M530" s="142"/>
      <c r="N530" s="143"/>
    </row>
    <row r="531" spans="2:14" s="144" customFormat="1" ht="15" hidden="1" customHeight="1" x14ac:dyDescent="0.25">
      <c r="B531" s="188" t="s">
        <v>1612</v>
      </c>
      <c r="C531" s="159"/>
      <c r="D531" s="160"/>
      <c r="E531" s="161"/>
      <c r="F531" s="162"/>
      <c r="G531" s="174"/>
      <c r="H531" s="175"/>
      <c r="I531" s="180">
        <f t="shared" si="34"/>
        <v>0</v>
      </c>
      <c r="J531" s="181">
        <f t="shared" si="36"/>
        <v>0</v>
      </c>
      <c r="K531" s="189">
        <f t="shared" si="35"/>
        <v>0</v>
      </c>
      <c r="L531" s="141"/>
      <c r="M531" s="142"/>
      <c r="N531" s="143"/>
    </row>
    <row r="532" spans="2:14" s="144" customFormat="1" ht="15" hidden="1" customHeight="1" x14ac:dyDescent="0.25">
      <c r="B532" s="188" t="s">
        <v>1613</v>
      </c>
      <c r="C532" s="159"/>
      <c r="D532" s="160"/>
      <c r="E532" s="161"/>
      <c r="F532" s="162"/>
      <c r="G532" s="174"/>
      <c r="H532" s="175"/>
      <c r="I532" s="180">
        <f t="shared" si="34"/>
        <v>0</v>
      </c>
      <c r="J532" s="181">
        <f t="shared" si="36"/>
        <v>0</v>
      </c>
      <c r="K532" s="189">
        <f t="shared" si="35"/>
        <v>0</v>
      </c>
      <c r="L532" s="141"/>
      <c r="M532" s="142"/>
      <c r="N532" s="143"/>
    </row>
    <row r="533" spans="2:14" s="144" customFormat="1" ht="15" hidden="1" customHeight="1" x14ac:dyDescent="0.25">
      <c r="B533" s="188" t="s">
        <v>1614</v>
      </c>
      <c r="C533" s="159"/>
      <c r="D533" s="160"/>
      <c r="E533" s="161"/>
      <c r="F533" s="162"/>
      <c r="G533" s="174"/>
      <c r="H533" s="175"/>
      <c r="I533" s="180">
        <f t="shared" si="34"/>
        <v>0</v>
      </c>
      <c r="J533" s="181">
        <f t="shared" si="36"/>
        <v>0</v>
      </c>
      <c r="K533" s="189">
        <f t="shared" si="35"/>
        <v>0</v>
      </c>
      <c r="L533" s="141"/>
      <c r="M533" s="142"/>
      <c r="N533" s="143"/>
    </row>
    <row r="534" spans="2:14" s="144" customFormat="1" ht="15" hidden="1" customHeight="1" x14ac:dyDescent="0.25">
      <c r="B534" s="188" t="s">
        <v>1615</v>
      </c>
      <c r="C534" s="159"/>
      <c r="D534" s="160"/>
      <c r="E534" s="161"/>
      <c r="F534" s="162"/>
      <c r="G534" s="174"/>
      <c r="H534" s="175"/>
      <c r="I534" s="180">
        <f t="shared" si="34"/>
        <v>0</v>
      </c>
      <c r="J534" s="181">
        <f t="shared" si="36"/>
        <v>0</v>
      </c>
      <c r="K534" s="189">
        <f t="shared" si="35"/>
        <v>0</v>
      </c>
      <c r="L534" s="141"/>
      <c r="M534" s="142"/>
      <c r="N534" s="143"/>
    </row>
    <row r="535" spans="2:14" s="144" customFormat="1" ht="15" hidden="1" customHeight="1" x14ac:dyDescent="0.25">
      <c r="B535" s="188" t="s">
        <v>1616</v>
      </c>
      <c r="C535" s="159"/>
      <c r="D535" s="160"/>
      <c r="E535" s="161"/>
      <c r="F535" s="162"/>
      <c r="G535" s="174"/>
      <c r="H535" s="175"/>
      <c r="I535" s="180">
        <f t="shared" ref="I535:I554" si="37">ROUND(H535*G535,2)</f>
        <v>0</v>
      </c>
      <c r="J535" s="181">
        <f t="shared" si="36"/>
        <v>0</v>
      </c>
      <c r="K535" s="189">
        <f t="shared" ref="K535:K554" si="38">ROUND(J535*G535,2)</f>
        <v>0</v>
      </c>
      <c r="L535" s="141"/>
      <c r="M535" s="142"/>
      <c r="N535" s="143"/>
    </row>
    <row r="536" spans="2:14" s="144" customFormat="1" ht="15" hidden="1" customHeight="1" x14ac:dyDescent="0.25">
      <c r="B536" s="188" t="s">
        <v>1617</v>
      </c>
      <c r="C536" s="159"/>
      <c r="D536" s="160"/>
      <c r="E536" s="161"/>
      <c r="F536" s="162"/>
      <c r="G536" s="174"/>
      <c r="H536" s="175"/>
      <c r="I536" s="180">
        <f t="shared" si="37"/>
        <v>0</v>
      </c>
      <c r="J536" s="181">
        <f t="shared" si="36"/>
        <v>0</v>
      </c>
      <c r="K536" s="189">
        <f t="shared" si="38"/>
        <v>0</v>
      </c>
      <c r="L536" s="141"/>
      <c r="M536" s="142"/>
      <c r="N536" s="143"/>
    </row>
    <row r="537" spans="2:14" s="144" customFormat="1" ht="15" hidden="1" customHeight="1" x14ac:dyDescent="0.25">
      <c r="B537" s="188" t="s">
        <v>1618</v>
      </c>
      <c r="C537" s="159"/>
      <c r="D537" s="160"/>
      <c r="E537" s="161"/>
      <c r="F537" s="162"/>
      <c r="G537" s="174"/>
      <c r="H537" s="175"/>
      <c r="I537" s="180">
        <f t="shared" si="37"/>
        <v>0</v>
      </c>
      <c r="J537" s="181">
        <f t="shared" si="36"/>
        <v>0</v>
      </c>
      <c r="K537" s="189">
        <f t="shared" si="38"/>
        <v>0</v>
      </c>
      <c r="L537" s="141"/>
      <c r="M537" s="142"/>
      <c r="N537" s="143"/>
    </row>
    <row r="538" spans="2:14" s="144" customFormat="1" ht="15" hidden="1" customHeight="1" x14ac:dyDescent="0.25">
      <c r="B538" s="188" t="s">
        <v>1619</v>
      </c>
      <c r="C538" s="159"/>
      <c r="D538" s="160"/>
      <c r="E538" s="161"/>
      <c r="F538" s="162"/>
      <c r="G538" s="174"/>
      <c r="H538" s="175"/>
      <c r="I538" s="180">
        <f t="shared" si="37"/>
        <v>0</v>
      </c>
      <c r="J538" s="181">
        <f t="shared" si="36"/>
        <v>0</v>
      </c>
      <c r="K538" s="189">
        <f t="shared" si="38"/>
        <v>0</v>
      </c>
      <c r="L538" s="141"/>
      <c r="M538" s="142"/>
      <c r="N538" s="143"/>
    </row>
    <row r="539" spans="2:14" s="144" customFormat="1" ht="15" hidden="1" customHeight="1" x14ac:dyDescent="0.25">
      <c r="B539" s="188" t="s">
        <v>1620</v>
      </c>
      <c r="C539" s="159"/>
      <c r="D539" s="160"/>
      <c r="E539" s="161"/>
      <c r="F539" s="162"/>
      <c r="G539" s="174"/>
      <c r="H539" s="175"/>
      <c r="I539" s="180">
        <f t="shared" si="37"/>
        <v>0</v>
      </c>
      <c r="J539" s="181">
        <f t="shared" si="36"/>
        <v>0</v>
      </c>
      <c r="K539" s="189">
        <f t="shared" si="38"/>
        <v>0</v>
      </c>
      <c r="L539" s="141"/>
      <c r="M539" s="142"/>
      <c r="N539" s="143"/>
    </row>
    <row r="540" spans="2:14" s="144" customFormat="1" ht="15" hidden="1" customHeight="1" x14ac:dyDescent="0.25">
      <c r="B540" s="188" t="s">
        <v>1621</v>
      </c>
      <c r="C540" s="159"/>
      <c r="D540" s="160"/>
      <c r="E540" s="161"/>
      <c r="F540" s="162"/>
      <c r="G540" s="174"/>
      <c r="H540" s="175"/>
      <c r="I540" s="180">
        <f t="shared" si="37"/>
        <v>0</v>
      </c>
      <c r="J540" s="181">
        <f t="shared" si="36"/>
        <v>0</v>
      </c>
      <c r="K540" s="189">
        <f t="shared" si="38"/>
        <v>0</v>
      </c>
      <c r="L540" s="141"/>
      <c r="M540" s="142"/>
      <c r="N540" s="143"/>
    </row>
    <row r="541" spans="2:14" s="144" customFormat="1" ht="15" hidden="1" customHeight="1" x14ac:dyDescent="0.25">
      <c r="B541" s="188" t="s">
        <v>1622</v>
      </c>
      <c r="C541" s="159"/>
      <c r="D541" s="160"/>
      <c r="E541" s="161"/>
      <c r="F541" s="162"/>
      <c r="G541" s="174"/>
      <c r="H541" s="175"/>
      <c r="I541" s="180">
        <f t="shared" si="37"/>
        <v>0</v>
      </c>
      <c r="J541" s="181">
        <f t="shared" si="36"/>
        <v>0</v>
      </c>
      <c r="K541" s="189">
        <f t="shared" si="38"/>
        <v>0</v>
      </c>
      <c r="L541" s="141"/>
      <c r="M541" s="142"/>
      <c r="N541" s="143"/>
    </row>
    <row r="542" spans="2:14" s="144" customFormat="1" ht="15" hidden="1" customHeight="1" x14ac:dyDescent="0.25">
      <c r="B542" s="188" t="s">
        <v>1623</v>
      </c>
      <c r="C542" s="159"/>
      <c r="D542" s="160"/>
      <c r="E542" s="161"/>
      <c r="F542" s="162"/>
      <c r="G542" s="174"/>
      <c r="H542" s="175"/>
      <c r="I542" s="180">
        <f t="shared" si="37"/>
        <v>0</v>
      </c>
      <c r="J542" s="181">
        <f t="shared" si="36"/>
        <v>0</v>
      </c>
      <c r="K542" s="189">
        <f t="shared" si="38"/>
        <v>0</v>
      </c>
      <c r="L542" s="141"/>
      <c r="M542" s="142"/>
      <c r="N542" s="143"/>
    </row>
    <row r="543" spans="2:14" s="144" customFormat="1" ht="15" hidden="1" customHeight="1" x14ac:dyDescent="0.25">
      <c r="B543" s="188" t="s">
        <v>1624</v>
      </c>
      <c r="C543" s="159"/>
      <c r="D543" s="160"/>
      <c r="E543" s="161"/>
      <c r="F543" s="162"/>
      <c r="G543" s="174"/>
      <c r="H543" s="175"/>
      <c r="I543" s="180">
        <f t="shared" si="37"/>
        <v>0</v>
      </c>
      <c r="J543" s="181">
        <f t="shared" si="36"/>
        <v>0</v>
      </c>
      <c r="K543" s="189">
        <f t="shared" si="38"/>
        <v>0</v>
      </c>
      <c r="L543" s="141"/>
      <c r="M543" s="142"/>
      <c r="N543" s="143"/>
    </row>
    <row r="544" spans="2:14" s="144" customFormat="1" ht="15" hidden="1" customHeight="1" x14ac:dyDescent="0.25">
      <c r="B544" s="188" t="s">
        <v>1625</v>
      </c>
      <c r="C544" s="159"/>
      <c r="D544" s="160"/>
      <c r="E544" s="161"/>
      <c r="F544" s="162"/>
      <c r="G544" s="174"/>
      <c r="H544" s="175"/>
      <c r="I544" s="180">
        <f t="shared" si="37"/>
        <v>0</v>
      </c>
      <c r="J544" s="181">
        <f t="shared" si="36"/>
        <v>0</v>
      </c>
      <c r="K544" s="189">
        <f t="shared" si="38"/>
        <v>0</v>
      </c>
      <c r="L544" s="141"/>
      <c r="M544" s="142"/>
      <c r="N544" s="143"/>
    </row>
    <row r="545" spans="2:14" s="144" customFormat="1" ht="15" hidden="1" customHeight="1" x14ac:dyDescent="0.25">
      <c r="B545" s="188" t="s">
        <v>1626</v>
      </c>
      <c r="C545" s="159"/>
      <c r="D545" s="160"/>
      <c r="E545" s="161"/>
      <c r="F545" s="162"/>
      <c r="G545" s="174"/>
      <c r="H545" s="175"/>
      <c r="I545" s="180">
        <f t="shared" si="37"/>
        <v>0</v>
      </c>
      <c r="J545" s="181">
        <f t="shared" si="36"/>
        <v>0</v>
      </c>
      <c r="K545" s="189">
        <f t="shared" si="38"/>
        <v>0</v>
      </c>
      <c r="L545" s="141"/>
      <c r="M545" s="142"/>
      <c r="N545" s="143"/>
    </row>
    <row r="546" spans="2:14" s="144" customFormat="1" ht="15" hidden="1" customHeight="1" x14ac:dyDescent="0.25">
      <c r="B546" s="188" t="s">
        <v>1627</v>
      </c>
      <c r="C546" s="159"/>
      <c r="D546" s="160"/>
      <c r="E546" s="161"/>
      <c r="F546" s="162"/>
      <c r="G546" s="174"/>
      <c r="H546" s="175"/>
      <c r="I546" s="180">
        <f t="shared" si="37"/>
        <v>0</v>
      </c>
      <c r="J546" s="181">
        <f t="shared" si="36"/>
        <v>0</v>
      </c>
      <c r="K546" s="189">
        <f t="shared" si="38"/>
        <v>0</v>
      </c>
      <c r="L546" s="141"/>
      <c r="M546" s="142"/>
      <c r="N546" s="143"/>
    </row>
    <row r="547" spans="2:14" s="144" customFormat="1" ht="15" hidden="1" customHeight="1" x14ac:dyDescent="0.25">
      <c r="B547" s="188" t="s">
        <v>1628</v>
      </c>
      <c r="C547" s="159"/>
      <c r="D547" s="160"/>
      <c r="E547" s="161"/>
      <c r="F547" s="162"/>
      <c r="G547" s="174"/>
      <c r="H547" s="175"/>
      <c r="I547" s="180">
        <f t="shared" si="37"/>
        <v>0</v>
      </c>
      <c r="J547" s="181">
        <f t="shared" si="36"/>
        <v>0</v>
      </c>
      <c r="K547" s="189">
        <f t="shared" si="38"/>
        <v>0</v>
      </c>
      <c r="L547" s="141"/>
      <c r="M547" s="142"/>
      <c r="N547" s="143"/>
    </row>
    <row r="548" spans="2:14" s="144" customFormat="1" ht="15" hidden="1" customHeight="1" x14ac:dyDescent="0.25">
      <c r="B548" s="188" t="s">
        <v>1629</v>
      </c>
      <c r="C548" s="159"/>
      <c r="D548" s="160"/>
      <c r="E548" s="161"/>
      <c r="F548" s="162"/>
      <c r="G548" s="174"/>
      <c r="H548" s="175"/>
      <c r="I548" s="180">
        <f t="shared" si="37"/>
        <v>0</v>
      </c>
      <c r="J548" s="181">
        <f t="shared" si="36"/>
        <v>0</v>
      </c>
      <c r="K548" s="189">
        <f t="shared" si="38"/>
        <v>0</v>
      </c>
      <c r="L548" s="141"/>
      <c r="M548" s="142"/>
      <c r="N548" s="143"/>
    </row>
    <row r="549" spans="2:14" s="144" customFormat="1" ht="15" hidden="1" customHeight="1" x14ac:dyDescent="0.25">
      <c r="B549" s="188" t="s">
        <v>1630</v>
      </c>
      <c r="C549" s="159"/>
      <c r="D549" s="160"/>
      <c r="E549" s="161"/>
      <c r="F549" s="162"/>
      <c r="G549" s="174"/>
      <c r="H549" s="175"/>
      <c r="I549" s="180">
        <f t="shared" si="37"/>
        <v>0</v>
      </c>
      <c r="J549" s="181">
        <f t="shared" si="36"/>
        <v>0</v>
      </c>
      <c r="K549" s="189">
        <f t="shared" si="38"/>
        <v>0</v>
      </c>
      <c r="L549" s="141"/>
      <c r="M549" s="142"/>
      <c r="N549" s="143"/>
    </row>
    <row r="550" spans="2:14" s="144" customFormat="1" ht="15" hidden="1" customHeight="1" x14ac:dyDescent="0.25">
      <c r="B550" s="188" t="s">
        <v>1631</v>
      </c>
      <c r="C550" s="159"/>
      <c r="D550" s="160"/>
      <c r="E550" s="161"/>
      <c r="F550" s="162"/>
      <c r="G550" s="174"/>
      <c r="H550" s="175"/>
      <c r="I550" s="180">
        <f t="shared" si="37"/>
        <v>0</v>
      </c>
      <c r="J550" s="181">
        <f t="shared" si="36"/>
        <v>0</v>
      </c>
      <c r="K550" s="189">
        <f t="shared" si="38"/>
        <v>0</v>
      </c>
      <c r="L550" s="141"/>
      <c r="M550" s="142"/>
      <c r="N550" s="143"/>
    </row>
    <row r="551" spans="2:14" s="144" customFormat="1" ht="15" hidden="1" customHeight="1" x14ac:dyDescent="0.25">
      <c r="B551" s="188" t="s">
        <v>1632</v>
      </c>
      <c r="C551" s="159"/>
      <c r="D551" s="160"/>
      <c r="E551" s="161"/>
      <c r="F551" s="162"/>
      <c r="G551" s="174"/>
      <c r="H551" s="175"/>
      <c r="I551" s="180">
        <f t="shared" si="37"/>
        <v>0</v>
      </c>
      <c r="J551" s="181">
        <f t="shared" si="36"/>
        <v>0</v>
      </c>
      <c r="K551" s="189">
        <f t="shared" si="38"/>
        <v>0</v>
      </c>
      <c r="L551" s="141"/>
      <c r="M551" s="142"/>
      <c r="N551" s="143"/>
    </row>
    <row r="552" spans="2:14" s="144" customFormat="1" ht="15" hidden="1" customHeight="1" x14ac:dyDescent="0.25">
      <c r="B552" s="188" t="s">
        <v>1633</v>
      </c>
      <c r="C552" s="159"/>
      <c r="D552" s="160"/>
      <c r="E552" s="161"/>
      <c r="F552" s="162"/>
      <c r="G552" s="174"/>
      <c r="H552" s="175"/>
      <c r="I552" s="180">
        <f t="shared" si="37"/>
        <v>0</v>
      </c>
      <c r="J552" s="181">
        <f t="shared" si="36"/>
        <v>0</v>
      </c>
      <c r="K552" s="189">
        <f t="shared" si="38"/>
        <v>0</v>
      </c>
      <c r="L552" s="141"/>
      <c r="M552" s="142"/>
      <c r="N552" s="143"/>
    </row>
    <row r="553" spans="2:14" s="144" customFormat="1" ht="15" hidden="1" customHeight="1" x14ac:dyDescent="0.25">
      <c r="B553" s="188" t="s">
        <v>1634</v>
      </c>
      <c r="C553" s="159"/>
      <c r="D553" s="160"/>
      <c r="E553" s="161"/>
      <c r="F553" s="162"/>
      <c r="G553" s="174"/>
      <c r="H553" s="175"/>
      <c r="I553" s="180">
        <f t="shared" si="37"/>
        <v>0</v>
      </c>
      <c r="J553" s="181">
        <f t="shared" si="36"/>
        <v>0</v>
      </c>
      <c r="K553" s="189">
        <f t="shared" si="38"/>
        <v>0</v>
      </c>
      <c r="L553" s="141"/>
      <c r="M553" s="142"/>
      <c r="N553" s="143"/>
    </row>
    <row r="554" spans="2:14" s="144" customFormat="1" ht="15" hidden="1" customHeight="1" x14ac:dyDescent="0.25">
      <c r="B554" s="188" t="s">
        <v>1635</v>
      </c>
      <c r="C554" s="159"/>
      <c r="D554" s="160"/>
      <c r="E554" s="161"/>
      <c r="F554" s="162"/>
      <c r="G554" s="174"/>
      <c r="H554" s="175"/>
      <c r="I554" s="180">
        <f t="shared" si="37"/>
        <v>0</v>
      </c>
      <c r="J554" s="181">
        <f t="shared" si="36"/>
        <v>0</v>
      </c>
      <c r="K554" s="189">
        <f t="shared" si="38"/>
        <v>0</v>
      </c>
      <c r="L554" s="141"/>
      <c r="M554" s="142"/>
      <c r="N554" s="143"/>
    </row>
    <row r="555" spans="2:14" s="144" customFormat="1" ht="15" customHeight="1" x14ac:dyDescent="0.25">
      <c r="B555" s="191">
        <v>7</v>
      </c>
      <c r="C555" s="168"/>
      <c r="D555" s="169" t="s">
        <v>987</v>
      </c>
      <c r="E555" s="165"/>
      <c r="F555" s="165"/>
      <c r="G555" s="176"/>
      <c r="H555" s="177"/>
      <c r="I555" s="153">
        <f>SUBTOTAL(9,I556:I644)</f>
        <v>0</v>
      </c>
      <c r="J555" s="181"/>
      <c r="K555" s="190">
        <f>SUBTOTAL(9,K556:K644)</f>
        <v>0</v>
      </c>
      <c r="L555" s="141"/>
      <c r="M555" s="142"/>
      <c r="N555" s="143"/>
    </row>
    <row r="556" spans="2:14" s="144" customFormat="1" ht="15" customHeight="1" x14ac:dyDescent="0.25">
      <c r="B556" s="191" t="s">
        <v>988</v>
      </c>
      <c r="C556" s="166"/>
      <c r="D556" s="167"/>
      <c r="E556" s="161"/>
      <c r="F556" s="162"/>
      <c r="G556" s="174"/>
      <c r="H556" s="175"/>
      <c r="I556" s="180">
        <f>ROUND(H556*G556,2)</f>
        <v>0</v>
      </c>
      <c r="J556" s="181">
        <f t="shared" si="36"/>
        <v>0</v>
      </c>
      <c r="K556" s="189">
        <f>ROUND(J556*G556,2)</f>
        <v>0</v>
      </c>
      <c r="L556" s="141"/>
      <c r="M556" s="142"/>
      <c r="N556" s="143"/>
    </row>
    <row r="557" spans="2:14" s="144" customFormat="1" ht="15" customHeight="1" x14ac:dyDescent="0.25">
      <c r="B557" s="191" t="s">
        <v>989</v>
      </c>
      <c r="C557" s="166"/>
      <c r="D557" s="167"/>
      <c r="E557" s="161"/>
      <c r="F557" s="162"/>
      <c r="G557" s="174"/>
      <c r="H557" s="175"/>
      <c r="I557" s="180">
        <f t="shared" ref="I557:I559" si="39">ROUND(H557*G557,2)</f>
        <v>0</v>
      </c>
      <c r="J557" s="181">
        <f t="shared" si="36"/>
        <v>0</v>
      </c>
      <c r="K557" s="189">
        <f>ROUND(J557*G557,2)</f>
        <v>0</v>
      </c>
      <c r="L557" s="141"/>
      <c r="M557" s="142"/>
      <c r="N557" s="143"/>
    </row>
    <row r="558" spans="2:14" s="144" customFormat="1" ht="15" customHeight="1" x14ac:dyDescent="0.25">
      <c r="B558" s="191" t="s">
        <v>990</v>
      </c>
      <c r="C558" s="166"/>
      <c r="D558" s="167"/>
      <c r="E558" s="161"/>
      <c r="F558" s="162"/>
      <c r="G558" s="174"/>
      <c r="H558" s="175"/>
      <c r="I558" s="180">
        <f t="shared" si="39"/>
        <v>0</v>
      </c>
      <c r="J558" s="181">
        <f t="shared" si="36"/>
        <v>0</v>
      </c>
      <c r="K558" s="189">
        <f>ROUND(J558*G558,2)</f>
        <v>0</v>
      </c>
      <c r="L558" s="141"/>
      <c r="M558" s="142"/>
      <c r="N558" s="143"/>
    </row>
    <row r="559" spans="2:14" s="144" customFormat="1" ht="15" customHeight="1" x14ac:dyDescent="0.25">
      <c r="B559" s="191" t="s">
        <v>991</v>
      </c>
      <c r="C559" s="166"/>
      <c r="D559" s="167"/>
      <c r="E559" s="161"/>
      <c r="F559" s="162"/>
      <c r="G559" s="174"/>
      <c r="H559" s="175"/>
      <c r="I559" s="180">
        <f t="shared" si="39"/>
        <v>0</v>
      </c>
      <c r="J559" s="181">
        <f t="shared" si="36"/>
        <v>0</v>
      </c>
      <c r="K559" s="189">
        <f>ROUND(J559*G559,2)</f>
        <v>0</v>
      </c>
      <c r="L559" s="141"/>
      <c r="M559" s="142"/>
      <c r="N559" s="143"/>
    </row>
    <row r="560" spans="2:14" s="144" customFormat="1" ht="15" customHeight="1" thickBot="1" x14ac:dyDescent="0.3">
      <c r="B560" s="192" t="s">
        <v>992</v>
      </c>
      <c r="C560" s="170"/>
      <c r="D560" s="171"/>
      <c r="E560" s="172"/>
      <c r="F560" s="173"/>
      <c r="G560" s="178"/>
      <c r="H560" s="179"/>
      <c r="I560" s="182">
        <f t="shared" ref="I560" si="40">ROUND(H560*G560,2)</f>
        <v>0</v>
      </c>
      <c r="J560" s="181">
        <f t="shared" si="36"/>
        <v>0</v>
      </c>
      <c r="K560" s="193">
        <f>ROUND(J560*G560,2)</f>
        <v>0</v>
      </c>
      <c r="L560" s="141"/>
      <c r="M560" s="142"/>
      <c r="N560" s="143"/>
    </row>
    <row r="561" spans="2:14" s="144" customFormat="1" ht="15" hidden="1" customHeight="1" x14ac:dyDescent="0.25">
      <c r="B561" s="192" t="s">
        <v>1636</v>
      </c>
      <c r="C561" s="170"/>
      <c r="D561" s="171"/>
      <c r="E561" s="172"/>
      <c r="F561" s="173"/>
      <c r="G561" s="178"/>
      <c r="H561" s="179"/>
      <c r="I561" s="182">
        <f t="shared" ref="I561:I624" si="41">ROUND(H561*G561,2)</f>
        <v>0</v>
      </c>
      <c r="J561" s="181">
        <f t="shared" ref="J561:J624" si="42">ROUND(H561*(1+IF(F561="BDI 1",$C$8,IF(F561="BDI 2",$C$9,0))),2)</f>
        <v>0</v>
      </c>
      <c r="K561" s="193">
        <f t="shared" ref="K561:K624" si="43">ROUND(J561*G561,2)</f>
        <v>0</v>
      </c>
      <c r="L561" s="141"/>
      <c r="M561" s="142"/>
      <c r="N561" s="143"/>
    </row>
    <row r="562" spans="2:14" s="144" customFormat="1" ht="15" hidden="1" customHeight="1" x14ac:dyDescent="0.25">
      <c r="B562" s="192" t="s">
        <v>1637</v>
      </c>
      <c r="C562" s="170"/>
      <c r="D562" s="171"/>
      <c r="E562" s="172"/>
      <c r="F562" s="173"/>
      <c r="G562" s="178"/>
      <c r="H562" s="179"/>
      <c r="I562" s="182">
        <f t="shared" si="41"/>
        <v>0</v>
      </c>
      <c r="J562" s="181">
        <f t="shared" si="42"/>
        <v>0</v>
      </c>
      <c r="K562" s="193">
        <f t="shared" si="43"/>
        <v>0</v>
      </c>
      <c r="L562" s="141"/>
      <c r="M562" s="142"/>
      <c r="N562" s="143"/>
    </row>
    <row r="563" spans="2:14" s="144" customFormat="1" ht="15" hidden="1" customHeight="1" x14ac:dyDescent="0.25">
      <c r="B563" s="192" t="s">
        <v>1638</v>
      </c>
      <c r="C563" s="170"/>
      <c r="D563" s="171"/>
      <c r="E563" s="172"/>
      <c r="F563" s="173"/>
      <c r="G563" s="178"/>
      <c r="H563" s="179"/>
      <c r="I563" s="182">
        <f t="shared" si="41"/>
        <v>0</v>
      </c>
      <c r="J563" s="181">
        <f t="shared" si="42"/>
        <v>0</v>
      </c>
      <c r="K563" s="193">
        <f t="shared" si="43"/>
        <v>0</v>
      </c>
      <c r="L563" s="141"/>
      <c r="M563" s="142"/>
      <c r="N563" s="143"/>
    </row>
    <row r="564" spans="2:14" s="144" customFormat="1" ht="15" hidden="1" customHeight="1" x14ac:dyDescent="0.25">
      <c r="B564" s="192" t="s">
        <v>1639</v>
      </c>
      <c r="C564" s="170"/>
      <c r="D564" s="171"/>
      <c r="E564" s="172"/>
      <c r="F564" s="173"/>
      <c r="G564" s="178"/>
      <c r="H564" s="179"/>
      <c r="I564" s="182">
        <f t="shared" si="41"/>
        <v>0</v>
      </c>
      <c r="J564" s="181">
        <f t="shared" si="42"/>
        <v>0</v>
      </c>
      <c r="K564" s="193">
        <f t="shared" si="43"/>
        <v>0</v>
      </c>
      <c r="L564" s="141"/>
      <c r="M564" s="142"/>
      <c r="N564" s="143"/>
    </row>
    <row r="565" spans="2:14" s="144" customFormat="1" ht="15" hidden="1" customHeight="1" x14ac:dyDescent="0.25">
      <c r="B565" s="192" t="s">
        <v>1640</v>
      </c>
      <c r="C565" s="170"/>
      <c r="D565" s="171"/>
      <c r="E565" s="172"/>
      <c r="F565" s="173"/>
      <c r="G565" s="178"/>
      <c r="H565" s="179"/>
      <c r="I565" s="182">
        <f t="shared" si="41"/>
        <v>0</v>
      </c>
      <c r="J565" s="181">
        <f t="shared" si="42"/>
        <v>0</v>
      </c>
      <c r="K565" s="193">
        <f t="shared" si="43"/>
        <v>0</v>
      </c>
      <c r="L565" s="141"/>
      <c r="M565" s="142"/>
      <c r="N565" s="143"/>
    </row>
    <row r="566" spans="2:14" s="144" customFormat="1" ht="15" hidden="1" customHeight="1" x14ac:dyDescent="0.25">
      <c r="B566" s="192" t="s">
        <v>1641</v>
      </c>
      <c r="C566" s="170"/>
      <c r="D566" s="171"/>
      <c r="E566" s="172"/>
      <c r="F566" s="173"/>
      <c r="G566" s="178"/>
      <c r="H566" s="179"/>
      <c r="I566" s="182">
        <f t="shared" si="41"/>
        <v>0</v>
      </c>
      <c r="J566" s="181">
        <f t="shared" si="42"/>
        <v>0</v>
      </c>
      <c r="K566" s="193">
        <f t="shared" si="43"/>
        <v>0</v>
      </c>
      <c r="L566" s="141"/>
      <c r="M566" s="142"/>
      <c r="N566" s="143"/>
    </row>
    <row r="567" spans="2:14" s="144" customFormat="1" ht="15" hidden="1" customHeight="1" x14ac:dyDescent="0.25">
      <c r="B567" s="192" t="s">
        <v>1642</v>
      </c>
      <c r="C567" s="170"/>
      <c r="D567" s="171"/>
      <c r="E567" s="172"/>
      <c r="F567" s="173"/>
      <c r="G567" s="178"/>
      <c r="H567" s="179"/>
      <c r="I567" s="182">
        <f t="shared" si="41"/>
        <v>0</v>
      </c>
      <c r="J567" s="181">
        <f t="shared" si="42"/>
        <v>0</v>
      </c>
      <c r="K567" s="193">
        <f t="shared" si="43"/>
        <v>0</v>
      </c>
      <c r="L567" s="141"/>
      <c r="M567" s="142"/>
      <c r="N567" s="143"/>
    </row>
    <row r="568" spans="2:14" s="144" customFormat="1" ht="15" hidden="1" customHeight="1" x14ac:dyDescent="0.25">
      <c r="B568" s="192" t="s">
        <v>1643</v>
      </c>
      <c r="C568" s="170"/>
      <c r="D568" s="171"/>
      <c r="E568" s="172"/>
      <c r="F568" s="173"/>
      <c r="G568" s="178"/>
      <c r="H568" s="179"/>
      <c r="I568" s="182">
        <f t="shared" si="41"/>
        <v>0</v>
      </c>
      <c r="J568" s="181">
        <f t="shared" si="42"/>
        <v>0</v>
      </c>
      <c r="K568" s="193">
        <f t="shared" si="43"/>
        <v>0</v>
      </c>
      <c r="L568" s="141"/>
      <c r="M568" s="142"/>
      <c r="N568" s="143"/>
    </row>
    <row r="569" spans="2:14" s="144" customFormat="1" ht="15" hidden="1" customHeight="1" x14ac:dyDescent="0.25">
      <c r="B569" s="192" t="s">
        <v>1644</v>
      </c>
      <c r="C569" s="170"/>
      <c r="D569" s="171"/>
      <c r="E569" s="172"/>
      <c r="F569" s="173"/>
      <c r="G569" s="178"/>
      <c r="H569" s="179"/>
      <c r="I569" s="182">
        <f t="shared" si="41"/>
        <v>0</v>
      </c>
      <c r="J569" s="181">
        <f t="shared" si="42"/>
        <v>0</v>
      </c>
      <c r="K569" s="193">
        <f t="shared" si="43"/>
        <v>0</v>
      </c>
      <c r="L569" s="141"/>
      <c r="M569" s="142"/>
      <c r="N569" s="143"/>
    </row>
    <row r="570" spans="2:14" s="144" customFormat="1" ht="15" hidden="1" customHeight="1" x14ac:dyDescent="0.25">
      <c r="B570" s="192" t="s">
        <v>1645</v>
      </c>
      <c r="C570" s="170"/>
      <c r="D570" s="171"/>
      <c r="E570" s="172"/>
      <c r="F570" s="173"/>
      <c r="G570" s="178"/>
      <c r="H570" s="179"/>
      <c r="I570" s="182">
        <f t="shared" si="41"/>
        <v>0</v>
      </c>
      <c r="J570" s="181">
        <f t="shared" si="42"/>
        <v>0</v>
      </c>
      <c r="K570" s="193">
        <f t="shared" si="43"/>
        <v>0</v>
      </c>
      <c r="L570" s="141"/>
      <c r="M570" s="142"/>
      <c r="N570" s="143"/>
    </row>
    <row r="571" spans="2:14" s="144" customFormat="1" ht="15" hidden="1" customHeight="1" x14ac:dyDescent="0.25">
      <c r="B571" s="192" t="s">
        <v>1646</v>
      </c>
      <c r="C571" s="170"/>
      <c r="D571" s="171"/>
      <c r="E571" s="172"/>
      <c r="F571" s="173"/>
      <c r="G571" s="178"/>
      <c r="H571" s="179"/>
      <c r="I571" s="182">
        <f t="shared" si="41"/>
        <v>0</v>
      </c>
      <c r="J571" s="181">
        <f t="shared" si="42"/>
        <v>0</v>
      </c>
      <c r="K571" s="193">
        <f t="shared" si="43"/>
        <v>0</v>
      </c>
      <c r="L571" s="141"/>
      <c r="M571" s="142"/>
      <c r="N571" s="143"/>
    </row>
    <row r="572" spans="2:14" s="144" customFormat="1" ht="15" hidden="1" customHeight="1" x14ac:dyDescent="0.25">
      <c r="B572" s="192" t="s">
        <v>1647</v>
      </c>
      <c r="C572" s="170"/>
      <c r="D572" s="171"/>
      <c r="E572" s="172"/>
      <c r="F572" s="173"/>
      <c r="G572" s="178"/>
      <c r="H572" s="179"/>
      <c r="I572" s="182">
        <f t="shared" si="41"/>
        <v>0</v>
      </c>
      <c r="J572" s="181">
        <f t="shared" si="42"/>
        <v>0</v>
      </c>
      <c r="K572" s="193">
        <f t="shared" si="43"/>
        <v>0</v>
      </c>
      <c r="L572" s="141"/>
      <c r="M572" s="142"/>
      <c r="N572" s="143"/>
    </row>
    <row r="573" spans="2:14" s="144" customFormat="1" ht="15" hidden="1" customHeight="1" x14ac:dyDescent="0.25">
      <c r="B573" s="192" t="s">
        <v>1648</v>
      </c>
      <c r="C573" s="170"/>
      <c r="D573" s="171"/>
      <c r="E573" s="172"/>
      <c r="F573" s="173"/>
      <c r="G573" s="178"/>
      <c r="H573" s="179"/>
      <c r="I573" s="182">
        <f t="shared" si="41"/>
        <v>0</v>
      </c>
      <c r="J573" s="181">
        <f t="shared" si="42"/>
        <v>0</v>
      </c>
      <c r="K573" s="193">
        <f t="shared" si="43"/>
        <v>0</v>
      </c>
      <c r="L573" s="141"/>
      <c r="M573" s="142"/>
      <c r="N573" s="143"/>
    </row>
    <row r="574" spans="2:14" s="144" customFormat="1" ht="15" hidden="1" customHeight="1" x14ac:dyDescent="0.25">
      <c r="B574" s="192" t="s">
        <v>1649</v>
      </c>
      <c r="C574" s="170"/>
      <c r="D574" s="171"/>
      <c r="E574" s="172"/>
      <c r="F574" s="173"/>
      <c r="G574" s="178"/>
      <c r="H574" s="179"/>
      <c r="I574" s="182">
        <f t="shared" si="41"/>
        <v>0</v>
      </c>
      <c r="J574" s="181">
        <f t="shared" si="42"/>
        <v>0</v>
      </c>
      <c r="K574" s="193">
        <f t="shared" si="43"/>
        <v>0</v>
      </c>
      <c r="L574" s="141"/>
      <c r="M574" s="142"/>
      <c r="N574" s="143"/>
    </row>
    <row r="575" spans="2:14" s="144" customFormat="1" ht="15" hidden="1" customHeight="1" x14ac:dyDescent="0.25">
      <c r="B575" s="192" t="s">
        <v>1650</v>
      </c>
      <c r="C575" s="170"/>
      <c r="D575" s="171"/>
      <c r="E575" s="172"/>
      <c r="F575" s="173"/>
      <c r="G575" s="178"/>
      <c r="H575" s="179"/>
      <c r="I575" s="182">
        <f t="shared" si="41"/>
        <v>0</v>
      </c>
      <c r="J575" s="181">
        <f t="shared" si="42"/>
        <v>0</v>
      </c>
      <c r="K575" s="193">
        <f t="shared" si="43"/>
        <v>0</v>
      </c>
      <c r="L575" s="141"/>
      <c r="M575" s="142"/>
      <c r="N575" s="143"/>
    </row>
    <row r="576" spans="2:14" s="144" customFormat="1" ht="15" hidden="1" customHeight="1" x14ac:dyDescent="0.25">
      <c r="B576" s="192" t="s">
        <v>1651</v>
      </c>
      <c r="C576" s="170"/>
      <c r="D576" s="171"/>
      <c r="E576" s="172"/>
      <c r="F576" s="173"/>
      <c r="G576" s="178"/>
      <c r="H576" s="179"/>
      <c r="I576" s="182">
        <f t="shared" si="41"/>
        <v>0</v>
      </c>
      <c r="J576" s="181">
        <f t="shared" si="42"/>
        <v>0</v>
      </c>
      <c r="K576" s="193">
        <f t="shared" si="43"/>
        <v>0</v>
      </c>
      <c r="L576" s="141"/>
      <c r="M576" s="142"/>
      <c r="N576" s="143"/>
    </row>
    <row r="577" spans="2:14" s="144" customFormat="1" ht="15" hidden="1" customHeight="1" x14ac:dyDescent="0.25">
      <c r="B577" s="192" t="s">
        <v>1652</v>
      </c>
      <c r="C577" s="170"/>
      <c r="D577" s="171"/>
      <c r="E577" s="172"/>
      <c r="F577" s="173"/>
      <c r="G577" s="178"/>
      <c r="H577" s="179"/>
      <c r="I577" s="182">
        <f t="shared" si="41"/>
        <v>0</v>
      </c>
      <c r="J577" s="181">
        <f t="shared" si="42"/>
        <v>0</v>
      </c>
      <c r="K577" s="193">
        <f t="shared" si="43"/>
        <v>0</v>
      </c>
      <c r="L577" s="141"/>
      <c r="M577" s="142"/>
      <c r="N577" s="143"/>
    </row>
    <row r="578" spans="2:14" s="144" customFormat="1" ht="15" hidden="1" customHeight="1" x14ac:dyDescent="0.25">
      <c r="B578" s="192" t="s">
        <v>1653</v>
      </c>
      <c r="C578" s="170"/>
      <c r="D578" s="171"/>
      <c r="E578" s="172"/>
      <c r="F578" s="173"/>
      <c r="G578" s="178"/>
      <c r="H578" s="179"/>
      <c r="I578" s="182">
        <f t="shared" si="41"/>
        <v>0</v>
      </c>
      <c r="J578" s="181">
        <f t="shared" si="42"/>
        <v>0</v>
      </c>
      <c r="K578" s="193">
        <f t="shared" si="43"/>
        <v>0</v>
      </c>
      <c r="L578" s="141"/>
      <c r="M578" s="142"/>
      <c r="N578" s="143"/>
    </row>
    <row r="579" spans="2:14" s="144" customFormat="1" ht="15" hidden="1" customHeight="1" x14ac:dyDescent="0.25">
      <c r="B579" s="192" t="s">
        <v>1654</v>
      </c>
      <c r="C579" s="170"/>
      <c r="D579" s="171"/>
      <c r="E579" s="172"/>
      <c r="F579" s="173"/>
      <c r="G579" s="178"/>
      <c r="H579" s="179"/>
      <c r="I579" s="182">
        <f t="shared" si="41"/>
        <v>0</v>
      </c>
      <c r="J579" s="181">
        <f t="shared" si="42"/>
        <v>0</v>
      </c>
      <c r="K579" s="193">
        <f t="shared" si="43"/>
        <v>0</v>
      </c>
      <c r="L579" s="141"/>
      <c r="M579" s="142"/>
      <c r="N579" s="143"/>
    </row>
    <row r="580" spans="2:14" s="144" customFormat="1" ht="15" hidden="1" customHeight="1" x14ac:dyDescent="0.25">
      <c r="B580" s="192" t="s">
        <v>1655</v>
      </c>
      <c r="C580" s="170"/>
      <c r="D580" s="171"/>
      <c r="E580" s="172"/>
      <c r="F580" s="173"/>
      <c r="G580" s="178"/>
      <c r="H580" s="179"/>
      <c r="I580" s="182">
        <f t="shared" si="41"/>
        <v>0</v>
      </c>
      <c r="J580" s="181">
        <f t="shared" si="42"/>
        <v>0</v>
      </c>
      <c r="K580" s="193">
        <f t="shared" si="43"/>
        <v>0</v>
      </c>
      <c r="L580" s="141"/>
      <c r="M580" s="142"/>
      <c r="N580" s="143"/>
    </row>
    <row r="581" spans="2:14" s="144" customFormat="1" ht="15" hidden="1" customHeight="1" x14ac:dyDescent="0.25">
      <c r="B581" s="192" t="s">
        <v>1656</v>
      </c>
      <c r="C581" s="170"/>
      <c r="D581" s="171"/>
      <c r="E581" s="172"/>
      <c r="F581" s="173"/>
      <c r="G581" s="178"/>
      <c r="H581" s="179"/>
      <c r="I581" s="182">
        <f t="shared" si="41"/>
        <v>0</v>
      </c>
      <c r="J581" s="181">
        <f t="shared" si="42"/>
        <v>0</v>
      </c>
      <c r="K581" s="193">
        <f t="shared" si="43"/>
        <v>0</v>
      </c>
      <c r="L581" s="141"/>
      <c r="M581" s="142"/>
      <c r="N581" s="143"/>
    </row>
    <row r="582" spans="2:14" s="144" customFormat="1" ht="15" hidden="1" customHeight="1" x14ac:dyDescent="0.25">
      <c r="B582" s="192" t="s">
        <v>1657</v>
      </c>
      <c r="C582" s="170"/>
      <c r="D582" s="171"/>
      <c r="E582" s="172"/>
      <c r="F582" s="173"/>
      <c r="G582" s="178"/>
      <c r="H582" s="179"/>
      <c r="I582" s="182">
        <f t="shared" si="41"/>
        <v>0</v>
      </c>
      <c r="J582" s="181">
        <f t="shared" si="42"/>
        <v>0</v>
      </c>
      <c r="K582" s="193">
        <f t="shared" si="43"/>
        <v>0</v>
      </c>
      <c r="L582" s="141"/>
      <c r="M582" s="142"/>
      <c r="N582" s="143"/>
    </row>
    <row r="583" spans="2:14" s="144" customFormat="1" ht="15" hidden="1" customHeight="1" x14ac:dyDescent="0.25">
      <c r="B583" s="192" t="s">
        <v>1658</v>
      </c>
      <c r="C583" s="170"/>
      <c r="D583" s="171"/>
      <c r="E583" s="172"/>
      <c r="F583" s="173"/>
      <c r="G583" s="178"/>
      <c r="H583" s="179"/>
      <c r="I583" s="182">
        <f t="shared" si="41"/>
        <v>0</v>
      </c>
      <c r="J583" s="181">
        <f t="shared" si="42"/>
        <v>0</v>
      </c>
      <c r="K583" s="193">
        <f t="shared" si="43"/>
        <v>0</v>
      </c>
      <c r="L583" s="141"/>
      <c r="M583" s="142"/>
      <c r="N583" s="143"/>
    </row>
    <row r="584" spans="2:14" s="144" customFormat="1" ht="15" hidden="1" customHeight="1" x14ac:dyDescent="0.25">
      <c r="B584" s="192" t="s">
        <v>1659</v>
      </c>
      <c r="C584" s="170"/>
      <c r="D584" s="171"/>
      <c r="E584" s="172"/>
      <c r="F584" s="173"/>
      <c r="G584" s="178"/>
      <c r="H584" s="179"/>
      <c r="I584" s="182">
        <f t="shared" si="41"/>
        <v>0</v>
      </c>
      <c r="J584" s="181">
        <f t="shared" si="42"/>
        <v>0</v>
      </c>
      <c r="K584" s="193">
        <f t="shared" si="43"/>
        <v>0</v>
      </c>
      <c r="L584" s="141"/>
      <c r="M584" s="142"/>
      <c r="N584" s="143"/>
    </row>
    <row r="585" spans="2:14" s="144" customFormat="1" ht="15" hidden="1" customHeight="1" x14ac:dyDescent="0.25">
      <c r="B585" s="192" t="s">
        <v>1660</v>
      </c>
      <c r="C585" s="170"/>
      <c r="D585" s="171"/>
      <c r="E585" s="172"/>
      <c r="F585" s="173"/>
      <c r="G585" s="178"/>
      <c r="H585" s="179"/>
      <c r="I585" s="182">
        <f t="shared" si="41"/>
        <v>0</v>
      </c>
      <c r="J585" s="181">
        <f t="shared" si="42"/>
        <v>0</v>
      </c>
      <c r="K585" s="193">
        <f t="shared" si="43"/>
        <v>0</v>
      </c>
      <c r="L585" s="141"/>
      <c r="M585" s="142"/>
      <c r="N585" s="143"/>
    </row>
    <row r="586" spans="2:14" s="144" customFormat="1" ht="15" hidden="1" customHeight="1" x14ac:dyDescent="0.25">
      <c r="B586" s="192" t="s">
        <v>1661</v>
      </c>
      <c r="C586" s="170"/>
      <c r="D586" s="171"/>
      <c r="E586" s="172"/>
      <c r="F586" s="173"/>
      <c r="G586" s="178"/>
      <c r="H586" s="179"/>
      <c r="I586" s="182">
        <f t="shared" si="41"/>
        <v>0</v>
      </c>
      <c r="J586" s="181">
        <f t="shared" si="42"/>
        <v>0</v>
      </c>
      <c r="K586" s="193">
        <f t="shared" si="43"/>
        <v>0</v>
      </c>
      <c r="L586" s="141"/>
      <c r="M586" s="142"/>
      <c r="N586" s="143"/>
    </row>
    <row r="587" spans="2:14" s="144" customFormat="1" ht="15" hidden="1" customHeight="1" x14ac:dyDescent="0.25">
      <c r="B587" s="192" t="s">
        <v>1662</v>
      </c>
      <c r="C587" s="170"/>
      <c r="D587" s="171"/>
      <c r="E587" s="172"/>
      <c r="F587" s="173"/>
      <c r="G587" s="178"/>
      <c r="H587" s="179"/>
      <c r="I587" s="182">
        <f t="shared" si="41"/>
        <v>0</v>
      </c>
      <c r="J587" s="181">
        <f t="shared" si="42"/>
        <v>0</v>
      </c>
      <c r="K587" s="193">
        <f t="shared" si="43"/>
        <v>0</v>
      </c>
      <c r="L587" s="141"/>
      <c r="M587" s="142"/>
      <c r="N587" s="143"/>
    </row>
    <row r="588" spans="2:14" s="144" customFormat="1" ht="15" hidden="1" customHeight="1" x14ac:dyDescent="0.25">
      <c r="B588" s="192" t="s">
        <v>1663</v>
      </c>
      <c r="C588" s="170"/>
      <c r="D588" s="171"/>
      <c r="E588" s="172"/>
      <c r="F588" s="173"/>
      <c r="G588" s="178"/>
      <c r="H588" s="179"/>
      <c r="I588" s="182">
        <f t="shared" si="41"/>
        <v>0</v>
      </c>
      <c r="J588" s="181">
        <f t="shared" si="42"/>
        <v>0</v>
      </c>
      <c r="K588" s="193">
        <f t="shared" si="43"/>
        <v>0</v>
      </c>
      <c r="L588" s="141"/>
      <c r="M588" s="142"/>
      <c r="N588" s="143"/>
    </row>
    <row r="589" spans="2:14" s="144" customFormat="1" ht="15" hidden="1" customHeight="1" x14ac:dyDescent="0.25">
      <c r="B589" s="192" t="s">
        <v>1664</v>
      </c>
      <c r="C589" s="170"/>
      <c r="D589" s="171"/>
      <c r="E589" s="172"/>
      <c r="F589" s="173"/>
      <c r="G589" s="178"/>
      <c r="H589" s="179"/>
      <c r="I589" s="182">
        <f t="shared" si="41"/>
        <v>0</v>
      </c>
      <c r="J589" s="181">
        <f t="shared" si="42"/>
        <v>0</v>
      </c>
      <c r="K589" s="193">
        <f t="shared" si="43"/>
        <v>0</v>
      </c>
      <c r="L589" s="141"/>
      <c r="M589" s="142"/>
      <c r="N589" s="143"/>
    </row>
    <row r="590" spans="2:14" s="144" customFormat="1" ht="15" hidden="1" customHeight="1" x14ac:dyDescent="0.25">
      <c r="B590" s="192" t="s">
        <v>1665</v>
      </c>
      <c r="C590" s="170"/>
      <c r="D590" s="171"/>
      <c r="E590" s="172"/>
      <c r="F590" s="173"/>
      <c r="G590" s="178"/>
      <c r="H590" s="179"/>
      <c r="I590" s="182">
        <f t="shared" si="41"/>
        <v>0</v>
      </c>
      <c r="J590" s="181">
        <f t="shared" si="42"/>
        <v>0</v>
      </c>
      <c r="K590" s="193">
        <f t="shared" si="43"/>
        <v>0</v>
      </c>
      <c r="L590" s="141"/>
      <c r="M590" s="142"/>
      <c r="N590" s="143"/>
    </row>
    <row r="591" spans="2:14" s="144" customFormat="1" ht="15" hidden="1" customHeight="1" x14ac:dyDescent="0.25">
      <c r="B591" s="192" t="s">
        <v>1666</v>
      </c>
      <c r="C591" s="170"/>
      <c r="D591" s="171"/>
      <c r="E591" s="172"/>
      <c r="F591" s="173"/>
      <c r="G591" s="178"/>
      <c r="H591" s="179"/>
      <c r="I591" s="182">
        <f t="shared" si="41"/>
        <v>0</v>
      </c>
      <c r="J591" s="181">
        <f t="shared" si="42"/>
        <v>0</v>
      </c>
      <c r="K591" s="193">
        <f t="shared" si="43"/>
        <v>0</v>
      </c>
      <c r="L591" s="141"/>
      <c r="M591" s="142"/>
      <c r="N591" s="143"/>
    </row>
    <row r="592" spans="2:14" s="144" customFormat="1" ht="15" hidden="1" customHeight="1" x14ac:dyDescent="0.25">
      <c r="B592" s="192" t="s">
        <v>1667</v>
      </c>
      <c r="C592" s="170"/>
      <c r="D592" s="171"/>
      <c r="E592" s="172"/>
      <c r="F592" s="173"/>
      <c r="G592" s="178"/>
      <c r="H592" s="179"/>
      <c r="I592" s="182">
        <f t="shared" si="41"/>
        <v>0</v>
      </c>
      <c r="J592" s="181">
        <f t="shared" si="42"/>
        <v>0</v>
      </c>
      <c r="K592" s="193">
        <f t="shared" si="43"/>
        <v>0</v>
      </c>
      <c r="L592" s="141"/>
      <c r="M592" s="142"/>
      <c r="N592" s="143"/>
    </row>
    <row r="593" spans="2:14" s="144" customFormat="1" ht="15" hidden="1" customHeight="1" x14ac:dyDescent="0.25">
      <c r="B593" s="192" t="s">
        <v>1668</v>
      </c>
      <c r="C593" s="170"/>
      <c r="D593" s="171"/>
      <c r="E593" s="172"/>
      <c r="F593" s="173"/>
      <c r="G593" s="178"/>
      <c r="H593" s="179"/>
      <c r="I593" s="182">
        <f t="shared" si="41"/>
        <v>0</v>
      </c>
      <c r="J593" s="181">
        <f t="shared" si="42"/>
        <v>0</v>
      </c>
      <c r="K593" s="193">
        <f t="shared" si="43"/>
        <v>0</v>
      </c>
      <c r="L593" s="141"/>
      <c r="M593" s="142"/>
      <c r="N593" s="143"/>
    </row>
    <row r="594" spans="2:14" s="144" customFormat="1" ht="15" hidden="1" customHeight="1" x14ac:dyDescent="0.25">
      <c r="B594" s="192" t="s">
        <v>1669</v>
      </c>
      <c r="C594" s="170"/>
      <c r="D594" s="171"/>
      <c r="E594" s="172"/>
      <c r="F594" s="173"/>
      <c r="G594" s="178"/>
      <c r="H594" s="179"/>
      <c r="I594" s="182">
        <f t="shared" si="41"/>
        <v>0</v>
      </c>
      <c r="J594" s="181">
        <f t="shared" si="42"/>
        <v>0</v>
      </c>
      <c r="K594" s="193">
        <f t="shared" si="43"/>
        <v>0</v>
      </c>
      <c r="L594" s="141"/>
      <c r="M594" s="142"/>
      <c r="N594" s="143"/>
    </row>
    <row r="595" spans="2:14" s="144" customFormat="1" ht="15" hidden="1" customHeight="1" x14ac:dyDescent="0.25">
      <c r="B595" s="192" t="s">
        <v>1670</v>
      </c>
      <c r="C595" s="170"/>
      <c r="D595" s="171"/>
      <c r="E595" s="172"/>
      <c r="F595" s="173"/>
      <c r="G595" s="178"/>
      <c r="H595" s="179"/>
      <c r="I595" s="182">
        <f t="shared" si="41"/>
        <v>0</v>
      </c>
      <c r="J595" s="181">
        <f t="shared" si="42"/>
        <v>0</v>
      </c>
      <c r="K595" s="193">
        <f t="shared" si="43"/>
        <v>0</v>
      </c>
      <c r="L595" s="141"/>
      <c r="M595" s="142"/>
      <c r="N595" s="143"/>
    </row>
    <row r="596" spans="2:14" s="144" customFormat="1" ht="15" hidden="1" customHeight="1" x14ac:dyDescent="0.25">
      <c r="B596" s="192" t="s">
        <v>1671</v>
      </c>
      <c r="C596" s="170"/>
      <c r="D596" s="171"/>
      <c r="E596" s="172"/>
      <c r="F596" s="173"/>
      <c r="G596" s="178"/>
      <c r="H596" s="179"/>
      <c r="I596" s="182">
        <f t="shared" si="41"/>
        <v>0</v>
      </c>
      <c r="J596" s="181">
        <f t="shared" si="42"/>
        <v>0</v>
      </c>
      <c r="K596" s="193">
        <f t="shared" si="43"/>
        <v>0</v>
      </c>
      <c r="L596" s="141"/>
      <c r="M596" s="142"/>
      <c r="N596" s="143"/>
    </row>
    <row r="597" spans="2:14" s="144" customFormat="1" ht="15" hidden="1" customHeight="1" x14ac:dyDescent="0.25">
      <c r="B597" s="192" t="s">
        <v>1672</v>
      </c>
      <c r="C597" s="170"/>
      <c r="D597" s="171"/>
      <c r="E597" s="172"/>
      <c r="F597" s="173"/>
      <c r="G597" s="178"/>
      <c r="H597" s="179"/>
      <c r="I597" s="182">
        <f t="shared" si="41"/>
        <v>0</v>
      </c>
      <c r="J597" s="181">
        <f t="shared" si="42"/>
        <v>0</v>
      </c>
      <c r="K597" s="193">
        <f t="shared" si="43"/>
        <v>0</v>
      </c>
      <c r="L597" s="141"/>
      <c r="M597" s="142"/>
      <c r="N597" s="143"/>
    </row>
    <row r="598" spans="2:14" s="144" customFormat="1" ht="15" hidden="1" customHeight="1" x14ac:dyDescent="0.25">
      <c r="B598" s="192" t="s">
        <v>1673</v>
      </c>
      <c r="C598" s="170"/>
      <c r="D598" s="171"/>
      <c r="E598" s="172"/>
      <c r="F598" s="173"/>
      <c r="G598" s="178"/>
      <c r="H598" s="179"/>
      <c r="I598" s="182">
        <f t="shared" si="41"/>
        <v>0</v>
      </c>
      <c r="J598" s="181">
        <f t="shared" si="42"/>
        <v>0</v>
      </c>
      <c r="K598" s="193">
        <f t="shared" si="43"/>
        <v>0</v>
      </c>
      <c r="L598" s="141"/>
      <c r="M598" s="142"/>
      <c r="N598" s="143"/>
    </row>
    <row r="599" spans="2:14" s="144" customFormat="1" ht="15" hidden="1" customHeight="1" x14ac:dyDescent="0.25">
      <c r="B599" s="192" t="s">
        <v>1674</v>
      </c>
      <c r="C599" s="170"/>
      <c r="D599" s="171"/>
      <c r="E599" s="172"/>
      <c r="F599" s="173"/>
      <c r="G599" s="178"/>
      <c r="H599" s="179"/>
      <c r="I599" s="182">
        <f t="shared" si="41"/>
        <v>0</v>
      </c>
      <c r="J599" s="181">
        <f t="shared" si="42"/>
        <v>0</v>
      </c>
      <c r="K599" s="193">
        <f t="shared" si="43"/>
        <v>0</v>
      </c>
      <c r="L599" s="141"/>
      <c r="M599" s="142"/>
      <c r="N599" s="143"/>
    </row>
    <row r="600" spans="2:14" s="144" customFormat="1" ht="15" hidden="1" customHeight="1" x14ac:dyDescent="0.25">
      <c r="B600" s="192" t="s">
        <v>1675</v>
      </c>
      <c r="C600" s="170"/>
      <c r="D600" s="171"/>
      <c r="E600" s="172"/>
      <c r="F600" s="173"/>
      <c r="G600" s="178"/>
      <c r="H600" s="179"/>
      <c r="I600" s="182">
        <f t="shared" si="41"/>
        <v>0</v>
      </c>
      <c r="J600" s="181">
        <f t="shared" si="42"/>
        <v>0</v>
      </c>
      <c r="K600" s="193">
        <f t="shared" si="43"/>
        <v>0</v>
      </c>
      <c r="L600" s="141"/>
      <c r="M600" s="142"/>
      <c r="N600" s="143"/>
    </row>
    <row r="601" spans="2:14" s="144" customFormat="1" ht="15" hidden="1" customHeight="1" x14ac:dyDescent="0.25">
      <c r="B601" s="192" t="s">
        <v>1676</v>
      </c>
      <c r="C601" s="170"/>
      <c r="D601" s="171"/>
      <c r="E601" s="172"/>
      <c r="F601" s="173"/>
      <c r="G601" s="178"/>
      <c r="H601" s="179"/>
      <c r="I601" s="182">
        <f t="shared" si="41"/>
        <v>0</v>
      </c>
      <c r="J601" s="181">
        <f t="shared" si="42"/>
        <v>0</v>
      </c>
      <c r="K601" s="193">
        <f t="shared" si="43"/>
        <v>0</v>
      </c>
      <c r="L601" s="141"/>
      <c r="M601" s="142"/>
      <c r="N601" s="143"/>
    </row>
    <row r="602" spans="2:14" s="144" customFormat="1" ht="15" hidden="1" customHeight="1" x14ac:dyDescent="0.25">
      <c r="B602" s="192" t="s">
        <v>1677</v>
      </c>
      <c r="C602" s="170"/>
      <c r="D602" s="171"/>
      <c r="E602" s="172"/>
      <c r="F602" s="173"/>
      <c r="G602" s="178"/>
      <c r="H602" s="179"/>
      <c r="I602" s="182">
        <f t="shared" si="41"/>
        <v>0</v>
      </c>
      <c r="J602" s="181">
        <f t="shared" si="42"/>
        <v>0</v>
      </c>
      <c r="K602" s="193">
        <f t="shared" si="43"/>
        <v>0</v>
      </c>
      <c r="L602" s="141"/>
      <c r="M602" s="142"/>
      <c r="N602" s="143"/>
    </row>
    <row r="603" spans="2:14" s="144" customFormat="1" ht="15" hidden="1" customHeight="1" x14ac:dyDescent="0.25">
      <c r="B603" s="192" t="s">
        <v>1678</v>
      </c>
      <c r="C603" s="170"/>
      <c r="D603" s="171"/>
      <c r="E603" s="172"/>
      <c r="F603" s="173"/>
      <c r="G603" s="178"/>
      <c r="H603" s="179"/>
      <c r="I603" s="182">
        <f t="shared" si="41"/>
        <v>0</v>
      </c>
      <c r="J603" s="181">
        <f t="shared" si="42"/>
        <v>0</v>
      </c>
      <c r="K603" s="193">
        <f t="shared" si="43"/>
        <v>0</v>
      </c>
      <c r="L603" s="141"/>
      <c r="M603" s="142"/>
      <c r="N603" s="143"/>
    </row>
    <row r="604" spans="2:14" s="144" customFormat="1" ht="15" hidden="1" customHeight="1" x14ac:dyDescent="0.25">
      <c r="B604" s="192" t="s">
        <v>1679</v>
      </c>
      <c r="C604" s="170"/>
      <c r="D604" s="171"/>
      <c r="E604" s="172"/>
      <c r="F604" s="173"/>
      <c r="G604" s="178"/>
      <c r="H604" s="179"/>
      <c r="I604" s="182">
        <f t="shared" si="41"/>
        <v>0</v>
      </c>
      <c r="J604" s="181">
        <f t="shared" si="42"/>
        <v>0</v>
      </c>
      <c r="K604" s="193">
        <f t="shared" si="43"/>
        <v>0</v>
      </c>
      <c r="L604" s="141"/>
      <c r="M604" s="142"/>
      <c r="N604" s="143"/>
    </row>
    <row r="605" spans="2:14" s="144" customFormat="1" ht="15" hidden="1" customHeight="1" x14ac:dyDescent="0.25">
      <c r="B605" s="192" t="s">
        <v>1680</v>
      </c>
      <c r="C605" s="170"/>
      <c r="D605" s="171"/>
      <c r="E605" s="172"/>
      <c r="F605" s="173"/>
      <c r="G605" s="178"/>
      <c r="H605" s="179"/>
      <c r="I605" s="182">
        <f t="shared" si="41"/>
        <v>0</v>
      </c>
      <c r="J605" s="181">
        <f t="shared" si="42"/>
        <v>0</v>
      </c>
      <c r="K605" s="193">
        <f t="shared" si="43"/>
        <v>0</v>
      </c>
      <c r="L605" s="141"/>
      <c r="M605" s="142"/>
      <c r="N605" s="143"/>
    </row>
    <row r="606" spans="2:14" s="144" customFormat="1" ht="15" hidden="1" customHeight="1" x14ac:dyDescent="0.25">
      <c r="B606" s="192" t="s">
        <v>1681</v>
      </c>
      <c r="C606" s="170"/>
      <c r="D606" s="171"/>
      <c r="E606" s="172"/>
      <c r="F606" s="173"/>
      <c r="G606" s="178"/>
      <c r="H606" s="179"/>
      <c r="I606" s="182">
        <f t="shared" si="41"/>
        <v>0</v>
      </c>
      <c r="J606" s="181">
        <f t="shared" si="42"/>
        <v>0</v>
      </c>
      <c r="K606" s="193">
        <f t="shared" si="43"/>
        <v>0</v>
      </c>
      <c r="L606" s="141"/>
      <c r="M606" s="142"/>
      <c r="N606" s="143"/>
    </row>
    <row r="607" spans="2:14" s="144" customFormat="1" ht="15" hidden="1" customHeight="1" x14ac:dyDescent="0.25">
      <c r="B607" s="192" t="s">
        <v>1682</v>
      </c>
      <c r="C607" s="170"/>
      <c r="D607" s="171"/>
      <c r="E607" s="172"/>
      <c r="F607" s="173"/>
      <c r="G607" s="178"/>
      <c r="H607" s="179"/>
      <c r="I607" s="182">
        <f t="shared" si="41"/>
        <v>0</v>
      </c>
      <c r="J607" s="181">
        <f t="shared" si="42"/>
        <v>0</v>
      </c>
      <c r="K607" s="193">
        <f t="shared" si="43"/>
        <v>0</v>
      </c>
      <c r="L607" s="141"/>
      <c r="M607" s="142"/>
      <c r="N607" s="143"/>
    </row>
    <row r="608" spans="2:14" s="144" customFormat="1" ht="15" hidden="1" customHeight="1" x14ac:dyDescent="0.25">
      <c r="B608" s="192" t="s">
        <v>1683</v>
      </c>
      <c r="C608" s="170"/>
      <c r="D608" s="171"/>
      <c r="E608" s="172"/>
      <c r="F608" s="173"/>
      <c r="G608" s="178"/>
      <c r="H608" s="179"/>
      <c r="I608" s="182">
        <f t="shared" si="41"/>
        <v>0</v>
      </c>
      <c r="J608" s="181">
        <f t="shared" si="42"/>
        <v>0</v>
      </c>
      <c r="K608" s="193">
        <f t="shared" si="43"/>
        <v>0</v>
      </c>
      <c r="L608" s="141"/>
      <c r="M608" s="142"/>
      <c r="N608" s="143"/>
    </row>
    <row r="609" spans="2:14" s="144" customFormat="1" ht="15" hidden="1" customHeight="1" x14ac:dyDescent="0.25">
      <c r="B609" s="192" t="s">
        <v>1684</v>
      </c>
      <c r="C609" s="170"/>
      <c r="D609" s="171"/>
      <c r="E609" s="172"/>
      <c r="F609" s="173"/>
      <c r="G609" s="178"/>
      <c r="H609" s="179"/>
      <c r="I609" s="182">
        <f t="shared" si="41"/>
        <v>0</v>
      </c>
      <c r="J609" s="181">
        <f t="shared" si="42"/>
        <v>0</v>
      </c>
      <c r="K609" s="193">
        <f t="shared" si="43"/>
        <v>0</v>
      </c>
      <c r="L609" s="141"/>
      <c r="M609" s="142"/>
      <c r="N609" s="143"/>
    </row>
    <row r="610" spans="2:14" s="144" customFormat="1" ht="15" hidden="1" customHeight="1" x14ac:dyDescent="0.25">
      <c r="B610" s="192" t="s">
        <v>1685</v>
      </c>
      <c r="C610" s="170"/>
      <c r="D610" s="171"/>
      <c r="E610" s="172"/>
      <c r="F610" s="173"/>
      <c r="G610" s="178"/>
      <c r="H610" s="179"/>
      <c r="I610" s="182">
        <f t="shared" si="41"/>
        <v>0</v>
      </c>
      <c r="J610" s="181">
        <f t="shared" si="42"/>
        <v>0</v>
      </c>
      <c r="K610" s="193">
        <f t="shared" si="43"/>
        <v>0</v>
      </c>
      <c r="L610" s="141"/>
      <c r="M610" s="142"/>
      <c r="N610" s="143"/>
    </row>
    <row r="611" spans="2:14" s="144" customFormat="1" ht="15" hidden="1" customHeight="1" x14ac:dyDescent="0.25">
      <c r="B611" s="192" t="s">
        <v>1686</v>
      </c>
      <c r="C611" s="170"/>
      <c r="D611" s="171"/>
      <c r="E611" s="172"/>
      <c r="F611" s="173"/>
      <c r="G611" s="178"/>
      <c r="H611" s="179"/>
      <c r="I611" s="182">
        <f t="shared" si="41"/>
        <v>0</v>
      </c>
      <c r="J611" s="181">
        <f t="shared" si="42"/>
        <v>0</v>
      </c>
      <c r="K611" s="193">
        <f t="shared" si="43"/>
        <v>0</v>
      </c>
      <c r="L611" s="141"/>
      <c r="M611" s="142"/>
      <c r="N611" s="143"/>
    </row>
    <row r="612" spans="2:14" s="144" customFormat="1" ht="15" hidden="1" customHeight="1" x14ac:dyDescent="0.25">
      <c r="B612" s="192" t="s">
        <v>1687</v>
      </c>
      <c r="C612" s="170"/>
      <c r="D612" s="171"/>
      <c r="E612" s="172"/>
      <c r="F612" s="173"/>
      <c r="G612" s="178"/>
      <c r="H612" s="179"/>
      <c r="I612" s="182">
        <f t="shared" si="41"/>
        <v>0</v>
      </c>
      <c r="J612" s="181">
        <f t="shared" si="42"/>
        <v>0</v>
      </c>
      <c r="K612" s="193">
        <f t="shared" si="43"/>
        <v>0</v>
      </c>
      <c r="L612" s="141"/>
      <c r="M612" s="142"/>
      <c r="N612" s="143"/>
    </row>
    <row r="613" spans="2:14" s="144" customFormat="1" ht="15" hidden="1" customHeight="1" x14ac:dyDescent="0.25">
      <c r="B613" s="192" t="s">
        <v>1688</v>
      </c>
      <c r="C613" s="170"/>
      <c r="D613" s="171"/>
      <c r="E613" s="172"/>
      <c r="F613" s="173"/>
      <c r="G613" s="178"/>
      <c r="H613" s="179"/>
      <c r="I613" s="182">
        <f t="shared" si="41"/>
        <v>0</v>
      </c>
      <c r="J613" s="181">
        <f t="shared" si="42"/>
        <v>0</v>
      </c>
      <c r="K613" s="193">
        <f t="shared" si="43"/>
        <v>0</v>
      </c>
      <c r="L613" s="141"/>
      <c r="M613" s="142"/>
      <c r="N613" s="143"/>
    </row>
    <row r="614" spans="2:14" s="144" customFormat="1" ht="15" hidden="1" customHeight="1" x14ac:dyDescent="0.25">
      <c r="B614" s="192" t="s">
        <v>1689</v>
      </c>
      <c r="C614" s="170"/>
      <c r="D614" s="171"/>
      <c r="E614" s="172"/>
      <c r="F614" s="173"/>
      <c r="G614" s="178"/>
      <c r="H614" s="179"/>
      <c r="I614" s="182">
        <f t="shared" si="41"/>
        <v>0</v>
      </c>
      <c r="J614" s="181">
        <f t="shared" si="42"/>
        <v>0</v>
      </c>
      <c r="K614" s="193">
        <f t="shared" si="43"/>
        <v>0</v>
      </c>
      <c r="L614" s="141"/>
      <c r="M614" s="142"/>
      <c r="N614" s="143"/>
    </row>
    <row r="615" spans="2:14" s="144" customFormat="1" ht="15" hidden="1" customHeight="1" x14ac:dyDescent="0.25">
      <c r="B615" s="192" t="s">
        <v>1690</v>
      </c>
      <c r="C615" s="170"/>
      <c r="D615" s="171"/>
      <c r="E615" s="172"/>
      <c r="F615" s="173"/>
      <c r="G615" s="178"/>
      <c r="H615" s="179"/>
      <c r="I615" s="182">
        <f t="shared" si="41"/>
        <v>0</v>
      </c>
      <c r="J615" s="181">
        <f t="shared" si="42"/>
        <v>0</v>
      </c>
      <c r="K615" s="193">
        <f t="shared" si="43"/>
        <v>0</v>
      </c>
      <c r="L615" s="141"/>
      <c r="M615" s="142"/>
      <c r="N615" s="143"/>
    </row>
    <row r="616" spans="2:14" s="144" customFormat="1" ht="15" hidden="1" customHeight="1" x14ac:dyDescent="0.25">
      <c r="B616" s="192" t="s">
        <v>1691</v>
      </c>
      <c r="C616" s="170"/>
      <c r="D616" s="171"/>
      <c r="E616" s="172"/>
      <c r="F616" s="173"/>
      <c r="G616" s="178"/>
      <c r="H616" s="179"/>
      <c r="I616" s="182">
        <f t="shared" si="41"/>
        <v>0</v>
      </c>
      <c r="J616" s="181">
        <f t="shared" si="42"/>
        <v>0</v>
      </c>
      <c r="K616" s="193">
        <f t="shared" si="43"/>
        <v>0</v>
      </c>
      <c r="L616" s="141"/>
      <c r="M616" s="142"/>
      <c r="N616" s="143"/>
    </row>
    <row r="617" spans="2:14" s="144" customFormat="1" ht="15" hidden="1" customHeight="1" x14ac:dyDescent="0.25">
      <c r="B617" s="192" t="s">
        <v>1692</v>
      </c>
      <c r="C617" s="170"/>
      <c r="D617" s="171"/>
      <c r="E617" s="172"/>
      <c r="F617" s="173"/>
      <c r="G617" s="178"/>
      <c r="H617" s="179"/>
      <c r="I617" s="182">
        <f t="shared" si="41"/>
        <v>0</v>
      </c>
      <c r="J617" s="181">
        <f t="shared" si="42"/>
        <v>0</v>
      </c>
      <c r="K617" s="193">
        <f t="shared" si="43"/>
        <v>0</v>
      </c>
      <c r="L617" s="141"/>
      <c r="M617" s="142"/>
      <c r="N617" s="143"/>
    </row>
    <row r="618" spans="2:14" s="144" customFormat="1" ht="15" hidden="1" customHeight="1" x14ac:dyDescent="0.25">
      <c r="B618" s="192" t="s">
        <v>1693</v>
      </c>
      <c r="C618" s="170"/>
      <c r="D618" s="171"/>
      <c r="E618" s="172"/>
      <c r="F618" s="173"/>
      <c r="G618" s="178"/>
      <c r="H618" s="179"/>
      <c r="I618" s="182">
        <f t="shared" si="41"/>
        <v>0</v>
      </c>
      <c r="J618" s="181">
        <f t="shared" si="42"/>
        <v>0</v>
      </c>
      <c r="K618" s="193">
        <f t="shared" si="43"/>
        <v>0</v>
      </c>
      <c r="L618" s="141"/>
      <c r="M618" s="142"/>
      <c r="N618" s="143"/>
    </row>
    <row r="619" spans="2:14" s="144" customFormat="1" ht="15" hidden="1" customHeight="1" x14ac:dyDescent="0.25">
      <c r="B619" s="192" t="s">
        <v>1694</v>
      </c>
      <c r="C619" s="170"/>
      <c r="D619" s="171"/>
      <c r="E619" s="172"/>
      <c r="F619" s="173"/>
      <c r="G619" s="178"/>
      <c r="H619" s="179"/>
      <c r="I619" s="182">
        <f t="shared" si="41"/>
        <v>0</v>
      </c>
      <c r="J619" s="181">
        <f t="shared" si="42"/>
        <v>0</v>
      </c>
      <c r="K619" s="193">
        <f t="shared" si="43"/>
        <v>0</v>
      </c>
      <c r="L619" s="141"/>
      <c r="M619" s="142"/>
      <c r="N619" s="143"/>
    </row>
    <row r="620" spans="2:14" s="144" customFormat="1" ht="15" hidden="1" customHeight="1" x14ac:dyDescent="0.25">
      <c r="B620" s="192" t="s">
        <v>1695</v>
      </c>
      <c r="C620" s="170"/>
      <c r="D620" s="171"/>
      <c r="E620" s="172"/>
      <c r="F620" s="173"/>
      <c r="G620" s="178"/>
      <c r="H620" s="179"/>
      <c r="I620" s="182">
        <f t="shared" si="41"/>
        <v>0</v>
      </c>
      <c r="J620" s="181">
        <f t="shared" si="42"/>
        <v>0</v>
      </c>
      <c r="K620" s="193">
        <f t="shared" si="43"/>
        <v>0</v>
      </c>
      <c r="L620" s="141"/>
      <c r="M620" s="142"/>
      <c r="N620" s="143"/>
    </row>
    <row r="621" spans="2:14" s="144" customFormat="1" ht="15" hidden="1" customHeight="1" x14ac:dyDescent="0.25">
      <c r="B621" s="192" t="s">
        <v>1696</v>
      </c>
      <c r="C621" s="170"/>
      <c r="D621" s="171"/>
      <c r="E621" s="172"/>
      <c r="F621" s="173"/>
      <c r="G621" s="178"/>
      <c r="H621" s="179"/>
      <c r="I621" s="182">
        <f t="shared" si="41"/>
        <v>0</v>
      </c>
      <c r="J621" s="181">
        <f t="shared" si="42"/>
        <v>0</v>
      </c>
      <c r="K621" s="193">
        <f t="shared" si="43"/>
        <v>0</v>
      </c>
      <c r="L621" s="141"/>
      <c r="M621" s="142"/>
      <c r="N621" s="143"/>
    </row>
    <row r="622" spans="2:14" s="144" customFormat="1" ht="15" hidden="1" customHeight="1" x14ac:dyDescent="0.25">
      <c r="B622" s="192" t="s">
        <v>1697</v>
      </c>
      <c r="C622" s="170"/>
      <c r="D622" s="171"/>
      <c r="E622" s="172"/>
      <c r="F622" s="173"/>
      <c r="G622" s="178"/>
      <c r="H622" s="179"/>
      <c r="I622" s="182">
        <f t="shared" si="41"/>
        <v>0</v>
      </c>
      <c r="J622" s="181">
        <f t="shared" si="42"/>
        <v>0</v>
      </c>
      <c r="K622" s="193">
        <f t="shared" si="43"/>
        <v>0</v>
      </c>
      <c r="L622" s="141"/>
      <c r="M622" s="142"/>
      <c r="N622" s="143"/>
    </row>
    <row r="623" spans="2:14" s="144" customFormat="1" ht="15" hidden="1" customHeight="1" x14ac:dyDescent="0.25">
      <c r="B623" s="192" t="s">
        <v>1698</v>
      </c>
      <c r="C623" s="170"/>
      <c r="D623" s="171"/>
      <c r="E623" s="172"/>
      <c r="F623" s="173"/>
      <c r="G623" s="178"/>
      <c r="H623" s="179"/>
      <c r="I623" s="182">
        <f t="shared" si="41"/>
        <v>0</v>
      </c>
      <c r="J623" s="181">
        <f t="shared" si="42"/>
        <v>0</v>
      </c>
      <c r="K623" s="193">
        <f t="shared" si="43"/>
        <v>0</v>
      </c>
      <c r="L623" s="141"/>
      <c r="M623" s="142"/>
      <c r="N623" s="143"/>
    </row>
    <row r="624" spans="2:14" s="144" customFormat="1" ht="15" hidden="1" customHeight="1" x14ac:dyDescent="0.25">
      <c r="B624" s="192" t="s">
        <v>1699</v>
      </c>
      <c r="C624" s="170"/>
      <c r="D624" s="171"/>
      <c r="E624" s="172"/>
      <c r="F624" s="173"/>
      <c r="G624" s="178"/>
      <c r="H624" s="179"/>
      <c r="I624" s="182">
        <f t="shared" si="41"/>
        <v>0</v>
      </c>
      <c r="J624" s="181">
        <f t="shared" si="42"/>
        <v>0</v>
      </c>
      <c r="K624" s="193">
        <f t="shared" si="43"/>
        <v>0</v>
      </c>
      <c r="L624" s="141"/>
      <c r="M624" s="142"/>
      <c r="N624" s="143"/>
    </row>
    <row r="625" spans="2:14" s="144" customFormat="1" ht="15" hidden="1" customHeight="1" x14ac:dyDescent="0.25">
      <c r="B625" s="192" t="s">
        <v>1700</v>
      </c>
      <c r="C625" s="170"/>
      <c r="D625" s="171"/>
      <c r="E625" s="172"/>
      <c r="F625" s="173"/>
      <c r="G625" s="178"/>
      <c r="H625" s="179"/>
      <c r="I625" s="182">
        <f t="shared" ref="I625:I644" si="44">ROUND(H625*G625,2)</f>
        <v>0</v>
      </c>
      <c r="J625" s="181">
        <f t="shared" ref="J625:J644" si="45">ROUND(H625*(1+IF(F625="BDI 1",$C$8,IF(F625="BDI 2",$C$9,0))),2)</f>
        <v>0</v>
      </c>
      <c r="K625" s="193">
        <f t="shared" ref="K625:K644" si="46">ROUND(J625*G625,2)</f>
        <v>0</v>
      </c>
      <c r="L625" s="141"/>
      <c r="M625" s="142"/>
      <c r="N625" s="143"/>
    </row>
    <row r="626" spans="2:14" s="144" customFormat="1" ht="15" hidden="1" customHeight="1" x14ac:dyDescent="0.25">
      <c r="B626" s="192" t="s">
        <v>1701</v>
      </c>
      <c r="C626" s="170"/>
      <c r="D626" s="171"/>
      <c r="E626" s="172"/>
      <c r="F626" s="173"/>
      <c r="G626" s="178"/>
      <c r="H626" s="179"/>
      <c r="I626" s="182">
        <f t="shared" si="44"/>
        <v>0</v>
      </c>
      <c r="J626" s="181">
        <f t="shared" si="45"/>
        <v>0</v>
      </c>
      <c r="K626" s="193">
        <f t="shared" si="46"/>
        <v>0</v>
      </c>
      <c r="L626" s="141"/>
      <c r="M626" s="142"/>
      <c r="N626" s="143"/>
    </row>
    <row r="627" spans="2:14" s="144" customFormat="1" ht="15" hidden="1" customHeight="1" x14ac:dyDescent="0.25">
      <c r="B627" s="192" t="s">
        <v>1702</v>
      </c>
      <c r="C627" s="170"/>
      <c r="D627" s="171"/>
      <c r="E627" s="172"/>
      <c r="F627" s="173"/>
      <c r="G627" s="178"/>
      <c r="H627" s="179"/>
      <c r="I627" s="182">
        <f t="shared" si="44"/>
        <v>0</v>
      </c>
      <c r="J627" s="181">
        <f t="shared" si="45"/>
        <v>0</v>
      </c>
      <c r="K627" s="193">
        <f t="shared" si="46"/>
        <v>0</v>
      </c>
      <c r="L627" s="141"/>
      <c r="M627" s="142"/>
      <c r="N627" s="143"/>
    </row>
    <row r="628" spans="2:14" s="144" customFormat="1" ht="15" hidden="1" customHeight="1" x14ac:dyDescent="0.25">
      <c r="B628" s="192" t="s">
        <v>1703</v>
      </c>
      <c r="C628" s="170"/>
      <c r="D628" s="171"/>
      <c r="E628" s="172"/>
      <c r="F628" s="173"/>
      <c r="G628" s="178"/>
      <c r="H628" s="179"/>
      <c r="I628" s="182">
        <f t="shared" si="44"/>
        <v>0</v>
      </c>
      <c r="J628" s="181">
        <f t="shared" si="45"/>
        <v>0</v>
      </c>
      <c r="K628" s="193">
        <f t="shared" si="46"/>
        <v>0</v>
      </c>
      <c r="L628" s="141"/>
      <c r="M628" s="142"/>
      <c r="N628" s="143"/>
    </row>
    <row r="629" spans="2:14" s="144" customFormat="1" ht="15" hidden="1" customHeight="1" x14ac:dyDescent="0.25">
      <c r="B629" s="192" t="s">
        <v>1704</v>
      </c>
      <c r="C629" s="170"/>
      <c r="D629" s="171"/>
      <c r="E629" s="172"/>
      <c r="F629" s="173"/>
      <c r="G629" s="178"/>
      <c r="H629" s="179"/>
      <c r="I629" s="182">
        <f t="shared" si="44"/>
        <v>0</v>
      </c>
      <c r="J629" s="181">
        <f t="shared" si="45"/>
        <v>0</v>
      </c>
      <c r="K629" s="193">
        <f t="shared" si="46"/>
        <v>0</v>
      </c>
      <c r="L629" s="141"/>
      <c r="M629" s="142"/>
      <c r="N629" s="143"/>
    </row>
    <row r="630" spans="2:14" s="144" customFormat="1" ht="15" hidden="1" customHeight="1" x14ac:dyDescent="0.25">
      <c r="B630" s="192" t="s">
        <v>1705</v>
      </c>
      <c r="C630" s="170"/>
      <c r="D630" s="171"/>
      <c r="E630" s="172"/>
      <c r="F630" s="173"/>
      <c r="G630" s="178"/>
      <c r="H630" s="179"/>
      <c r="I630" s="182">
        <f t="shared" si="44"/>
        <v>0</v>
      </c>
      <c r="J630" s="181">
        <f t="shared" si="45"/>
        <v>0</v>
      </c>
      <c r="K630" s="193">
        <f t="shared" si="46"/>
        <v>0</v>
      </c>
      <c r="L630" s="141"/>
      <c r="M630" s="142"/>
      <c r="N630" s="143"/>
    </row>
    <row r="631" spans="2:14" s="144" customFormat="1" ht="15" hidden="1" customHeight="1" x14ac:dyDescent="0.25">
      <c r="B631" s="192" t="s">
        <v>1706</v>
      </c>
      <c r="C631" s="170"/>
      <c r="D631" s="171"/>
      <c r="E631" s="172"/>
      <c r="F631" s="173"/>
      <c r="G631" s="178"/>
      <c r="H631" s="179"/>
      <c r="I631" s="182">
        <f t="shared" si="44"/>
        <v>0</v>
      </c>
      <c r="J631" s="181">
        <f t="shared" si="45"/>
        <v>0</v>
      </c>
      <c r="K631" s="193">
        <f t="shared" si="46"/>
        <v>0</v>
      </c>
      <c r="L631" s="141"/>
      <c r="M631" s="142"/>
      <c r="N631" s="143"/>
    </row>
    <row r="632" spans="2:14" s="144" customFormat="1" ht="15" hidden="1" customHeight="1" x14ac:dyDescent="0.25">
      <c r="B632" s="192" t="s">
        <v>1707</v>
      </c>
      <c r="C632" s="170"/>
      <c r="D632" s="171"/>
      <c r="E632" s="172"/>
      <c r="F632" s="173"/>
      <c r="G632" s="178"/>
      <c r="H632" s="179"/>
      <c r="I632" s="182">
        <f t="shared" si="44"/>
        <v>0</v>
      </c>
      <c r="J632" s="181">
        <f t="shared" si="45"/>
        <v>0</v>
      </c>
      <c r="K632" s="193">
        <f t="shared" si="46"/>
        <v>0</v>
      </c>
      <c r="L632" s="141"/>
      <c r="M632" s="142"/>
      <c r="N632" s="143"/>
    </row>
    <row r="633" spans="2:14" s="144" customFormat="1" ht="15" hidden="1" customHeight="1" x14ac:dyDescent="0.25">
      <c r="B633" s="192" t="s">
        <v>1708</v>
      </c>
      <c r="C633" s="170"/>
      <c r="D633" s="171"/>
      <c r="E633" s="172"/>
      <c r="F633" s="173"/>
      <c r="G633" s="178"/>
      <c r="H633" s="179"/>
      <c r="I633" s="182">
        <f t="shared" si="44"/>
        <v>0</v>
      </c>
      <c r="J633" s="181">
        <f t="shared" si="45"/>
        <v>0</v>
      </c>
      <c r="K633" s="193">
        <f t="shared" si="46"/>
        <v>0</v>
      </c>
      <c r="L633" s="141"/>
      <c r="M633" s="142"/>
      <c r="N633" s="143"/>
    </row>
    <row r="634" spans="2:14" s="144" customFormat="1" ht="15" hidden="1" customHeight="1" x14ac:dyDescent="0.25">
      <c r="B634" s="192" t="s">
        <v>1709</v>
      </c>
      <c r="C634" s="170"/>
      <c r="D634" s="171"/>
      <c r="E634" s="172"/>
      <c r="F634" s="173"/>
      <c r="G634" s="178"/>
      <c r="H634" s="179"/>
      <c r="I634" s="182">
        <f t="shared" si="44"/>
        <v>0</v>
      </c>
      <c r="J634" s="181">
        <f t="shared" si="45"/>
        <v>0</v>
      </c>
      <c r="K634" s="193">
        <f t="shared" si="46"/>
        <v>0</v>
      </c>
      <c r="L634" s="141"/>
      <c r="M634" s="142"/>
      <c r="N634" s="143"/>
    </row>
    <row r="635" spans="2:14" s="144" customFormat="1" ht="15" hidden="1" customHeight="1" x14ac:dyDescent="0.25">
      <c r="B635" s="192" t="s">
        <v>1710</v>
      </c>
      <c r="C635" s="170"/>
      <c r="D635" s="171"/>
      <c r="E635" s="172"/>
      <c r="F635" s="173"/>
      <c r="G635" s="178"/>
      <c r="H635" s="179"/>
      <c r="I635" s="182">
        <f t="shared" si="44"/>
        <v>0</v>
      </c>
      <c r="J635" s="181">
        <f t="shared" si="45"/>
        <v>0</v>
      </c>
      <c r="K635" s="193">
        <f t="shared" si="46"/>
        <v>0</v>
      </c>
      <c r="L635" s="141"/>
      <c r="M635" s="142"/>
      <c r="N635" s="143"/>
    </row>
    <row r="636" spans="2:14" s="144" customFormat="1" ht="15" hidden="1" customHeight="1" x14ac:dyDescent="0.25">
      <c r="B636" s="192" t="s">
        <v>1711</v>
      </c>
      <c r="C636" s="170"/>
      <c r="D636" s="171"/>
      <c r="E636" s="172"/>
      <c r="F636" s="173"/>
      <c r="G636" s="178"/>
      <c r="H636" s="179"/>
      <c r="I636" s="182">
        <f t="shared" si="44"/>
        <v>0</v>
      </c>
      <c r="J636" s="181">
        <f t="shared" si="45"/>
        <v>0</v>
      </c>
      <c r="K636" s="193">
        <f t="shared" si="46"/>
        <v>0</v>
      </c>
      <c r="L636" s="141"/>
      <c r="M636" s="142"/>
      <c r="N636" s="143"/>
    </row>
    <row r="637" spans="2:14" s="144" customFormat="1" ht="15" hidden="1" customHeight="1" x14ac:dyDescent="0.25">
      <c r="B637" s="192" t="s">
        <v>1712</v>
      </c>
      <c r="C637" s="170"/>
      <c r="D637" s="171"/>
      <c r="E637" s="172"/>
      <c r="F637" s="173"/>
      <c r="G637" s="178"/>
      <c r="H637" s="179"/>
      <c r="I637" s="182">
        <f t="shared" si="44"/>
        <v>0</v>
      </c>
      <c r="J637" s="181">
        <f t="shared" si="45"/>
        <v>0</v>
      </c>
      <c r="K637" s="193">
        <f t="shared" si="46"/>
        <v>0</v>
      </c>
      <c r="L637" s="141"/>
      <c r="M637" s="142"/>
      <c r="N637" s="143"/>
    </row>
    <row r="638" spans="2:14" s="144" customFormat="1" ht="15" hidden="1" customHeight="1" x14ac:dyDescent="0.25">
      <c r="B638" s="192" t="s">
        <v>1713</v>
      </c>
      <c r="C638" s="170"/>
      <c r="D638" s="171"/>
      <c r="E638" s="172"/>
      <c r="F638" s="173"/>
      <c r="G638" s="178"/>
      <c r="H638" s="179"/>
      <c r="I638" s="182">
        <f t="shared" si="44"/>
        <v>0</v>
      </c>
      <c r="J638" s="181">
        <f t="shared" si="45"/>
        <v>0</v>
      </c>
      <c r="K638" s="193">
        <f t="shared" si="46"/>
        <v>0</v>
      </c>
      <c r="L638" s="141"/>
      <c r="M638" s="142"/>
      <c r="N638" s="143"/>
    </row>
    <row r="639" spans="2:14" s="144" customFormat="1" ht="15" hidden="1" customHeight="1" x14ac:dyDescent="0.25">
      <c r="B639" s="192" t="s">
        <v>1714</v>
      </c>
      <c r="C639" s="170"/>
      <c r="D639" s="171"/>
      <c r="E639" s="172"/>
      <c r="F639" s="173"/>
      <c r="G639" s="178"/>
      <c r="H639" s="179"/>
      <c r="I639" s="182">
        <f t="shared" si="44"/>
        <v>0</v>
      </c>
      <c r="J639" s="181">
        <f t="shared" si="45"/>
        <v>0</v>
      </c>
      <c r="K639" s="193">
        <f t="shared" si="46"/>
        <v>0</v>
      </c>
      <c r="L639" s="141"/>
      <c r="M639" s="142"/>
      <c r="N639" s="143"/>
    </row>
    <row r="640" spans="2:14" s="144" customFormat="1" ht="15" hidden="1" customHeight="1" x14ac:dyDescent="0.25">
      <c r="B640" s="192" t="s">
        <v>1715</v>
      </c>
      <c r="C640" s="170"/>
      <c r="D640" s="171"/>
      <c r="E640" s="172"/>
      <c r="F640" s="173"/>
      <c r="G640" s="178"/>
      <c r="H640" s="179"/>
      <c r="I640" s="182">
        <f t="shared" si="44"/>
        <v>0</v>
      </c>
      <c r="J640" s="181">
        <f t="shared" si="45"/>
        <v>0</v>
      </c>
      <c r="K640" s="193">
        <f t="shared" si="46"/>
        <v>0</v>
      </c>
      <c r="L640" s="141"/>
      <c r="M640" s="142"/>
      <c r="N640" s="143"/>
    </row>
    <row r="641" spans="2:14" s="144" customFormat="1" ht="15" hidden="1" customHeight="1" x14ac:dyDescent="0.25">
      <c r="B641" s="192" t="s">
        <v>1716</v>
      </c>
      <c r="C641" s="170"/>
      <c r="D641" s="171"/>
      <c r="E641" s="172"/>
      <c r="F641" s="173"/>
      <c r="G641" s="178"/>
      <c r="H641" s="179"/>
      <c r="I641" s="182">
        <f t="shared" si="44"/>
        <v>0</v>
      </c>
      <c r="J641" s="181">
        <f t="shared" si="45"/>
        <v>0</v>
      </c>
      <c r="K641" s="193">
        <f t="shared" si="46"/>
        <v>0</v>
      </c>
      <c r="L641" s="141"/>
      <c r="M641" s="142"/>
      <c r="N641" s="143"/>
    </row>
    <row r="642" spans="2:14" s="144" customFormat="1" ht="15" hidden="1" customHeight="1" x14ac:dyDescent="0.25">
      <c r="B642" s="192" t="s">
        <v>1717</v>
      </c>
      <c r="C642" s="170"/>
      <c r="D642" s="171"/>
      <c r="E642" s="172"/>
      <c r="F642" s="173"/>
      <c r="G642" s="178"/>
      <c r="H642" s="179"/>
      <c r="I642" s="182">
        <f t="shared" si="44"/>
        <v>0</v>
      </c>
      <c r="J642" s="181">
        <f t="shared" si="45"/>
        <v>0</v>
      </c>
      <c r="K642" s="193">
        <f t="shared" si="46"/>
        <v>0</v>
      </c>
      <c r="L642" s="141"/>
      <c r="M642" s="142"/>
      <c r="N642" s="143"/>
    </row>
    <row r="643" spans="2:14" s="144" customFormat="1" ht="15" hidden="1" customHeight="1" x14ac:dyDescent="0.25">
      <c r="B643" s="192" t="s">
        <v>1718</v>
      </c>
      <c r="C643" s="170"/>
      <c r="D643" s="171"/>
      <c r="E643" s="172"/>
      <c r="F643" s="173"/>
      <c r="G643" s="178"/>
      <c r="H643" s="179"/>
      <c r="I643" s="182">
        <f t="shared" si="44"/>
        <v>0</v>
      </c>
      <c r="J643" s="181">
        <f t="shared" si="45"/>
        <v>0</v>
      </c>
      <c r="K643" s="193">
        <f t="shared" si="46"/>
        <v>0</v>
      </c>
      <c r="L643" s="141"/>
      <c r="M643" s="142"/>
      <c r="N643" s="143"/>
    </row>
    <row r="644" spans="2:14" s="144" customFormat="1" ht="15" hidden="1" customHeight="1" thickBot="1" x14ac:dyDescent="0.3">
      <c r="B644" s="192" t="s">
        <v>1719</v>
      </c>
      <c r="C644" s="170"/>
      <c r="D644" s="171"/>
      <c r="E644" s="172"/>
      <c r="F644" s="173"/>
      <c r="G644" s="178"/>
      <c r="H644" s="179"/>
      <c r="I644" s="182">
        <f t="shared" si="44"/>
        <v>0</v>
      </c>
      <c r="J644" s="181">
        <f t="shared" si="45"/>
        <v>0</v>
      </c>
      <c r="K644" s="193">
        <f t="shared" si="46"/>
        <v>0</v>
      </c>
      <c r="L644" s="141"/>
      <c r="M644" s="142"/>
      <c r="N644" s="143"/>
    </row>
    <row r="645" spans="2:14" s="144" customFormat="1" ht="19.149999999999999" customHeight="1" x14ac:dyDescent="0.25">
      <c r="B645" s="341" t="s">
        <v>993</v>
      </c>
      <c r="C645" s="342"/>
      <c r="D645" s="342"/>
      <c r="E645" s="342"/>
      <c r="F645" s="342"/>
      <c r="G645" s="342"/>
      <c r="H645" s="194" t="s">
        <v>994</v>
      </c>
      <c r="I645" s="195">
        <f>SUBTOTAL(9,I15:I644)</f>
        <v>0</v>
      </c>
      <c r="J645" s="194" t="s">
        <v>995</v>
      </c>
      <c r="K645" s="196">
        <f>SUBTOTAL(9,K15:K644)</f>
        <v>0</v>
      </c>
      <c r="L645" s="141"/>
      <c r="M645" s="142"/>
      <c r="N645" s="143"/>
    </row>
    <row r="646" spans="2:14" ht="15" customHeight="1" x14ac:dyDescent="0.25"/>
  </sheetData>
  <sheetProtection insertRows="0" selectLockedCells="1"/>
  <mergeCells count="29">
    <mergeCell ref="B8:C8"/>
    <mergeCell ref="J12:K12"/>
    <mergeCell ref="H13:I13"/>
    <mergeCell ref="J13:K13"/>
    <mergeCell ref="B645:G645"/>
    <mergeCell ref="B11:K11"/>
    <mergeCell ref="B12:B14"/>
    <mergeCell ref="C12:C14"/>
    <mergeCell ref="D12:D14"/>
    <mergeCell ref="E12:E14"/>
    <mergeCell ref="G12:G14"/>
    <mergeCell ref="H12:I12"/>
    <mergeCell ref="F12:F14"/>
    <mergeCell ref="B9:C9"/>
    <mergeCell ref="B2:K2"/>
    <mergeCell ref="B3:K3"/>
    <mergeCell ref="H4:H10"/>
    <mergeCell ref="I4:J4"/>
    <mergeCell ref="I5:J5"/>
    <mergeCell ref="I6:J6"/>
    <mergeCell ref="I8:J8"/>
    <mergeCell ref="I10:J10"/>
    <mergeCell ref="I7:J7"/>
    <mergeCell ref="I9:J9"/>
    <mergeCell ref="B6:C6"/>
    <mergeCell ref="B10:C10"/>
    <mergeCell ref="B5:C5"/>
    <mergeCell ref="B4:C4"/>
    <mergeCell ref="B7:C7"/>
  </mergeCells>
  <phoneticPr fontId="34" type="noConversion"/>
  <conditionalFormatting sqref="B15:K644">
    <cfRule type="expression" dxfId="8" priority="11">
      <formula>LEN($B15)=1</formula>
    </cfRule>
  </conditionalFormatting>
  <conditionalFormatting sqref="D8">
    <cfRule type="cellIs" dxfId="7" priority="10" operator="equal">
      <formula>"Informe o BDI 1 (%)"</formula>
    </cfRule>
  </conditionalFormatting>
  <conditionalFormatting sqref="D9">
    <cfRule type="cellIs" dxfId="6" priority="9" operator="equal">
      <formula>"Informe o BDI 2 (%)"</formula>
    </cfRule>
  </conditionalFormatting>
  <conditionalFormatting sqref="I5:J10">
    <cfRule type="cellIs" dxfId="5" priority="8" operator="equal">
      <formula>"Selecione"</formula>
    </cfRule>
  </conditionalFormatting>
  <conditionalFormatting sqref="K5:K10">
    <cfRule type="cellIs" dxfId="4" priority="7" operator="equal">
      <formula>"mês / ano"</formula>
    </cfRule>
  </conditionalFormatting>
  <dataValidations count="2">
    <dataValidation type="list" allowBlank="1" showInputMessage="1" showErrorMessage="1" sqref="F15:F644" xr:uid="{00000000-0002-0000-0200-000001000000}">
      <formula1>"BDI 1,BDI 2"</formula1>
    </dataValidation>
    <dataValidation type="list" allowBlank="1" showInputMessage="1" showErrorMessage="1" sqref="I5:J10" xr:uid="{899DCF44-EB4C-4AF8-B88C-6B3C229E3F09}">
      <formula1>"Selecione,-,COPASA,CEMIG,DEER-MG,DNIT,SETOP_Central,SETOP_Jequitinhonha,SETOP_Leste,SETOP_Norte,SETOP_Sul,SETOP_Triângulo,SINAPI,SUDECAP"</formula1>
    </dataValidation>
  </dataValidations>
  <printOptions horizontalCentered="1"/>
  <pageMargins left="0.39370078740157483" right="0.39370078740157483" top="0.78740157480314965" bottom="0.78740157480314965" header="0.31496062992125984" footer="0.39370078740157483"/>
  <pageSetup paperSize="9" scale="70" fitToHeight="0" orientation="landscape" r:id="rId1"/>
  <headerFooter differentFirst="1" scaleWithDoc="0" alignWithMargins="0">
    <oddFooter>&amp;C&amp;"Arial,Normal"________________________________________
 Assinatura do Responsável Técnico Fiscal&amp;R&amp;P</oddFooter>
    <firstFooter>&amp;R&amp;P</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4">
    <tabColor theme="9" tint="0.39997558519241921"/>
    <pageSetUpPr fitToPage="1"/>
  </sheetPr>
  <dimension ref="A1:V54"/>
  <sheetViews>
    <sheetView showGridLines="0" zoomScale="80" zoomScaleNormal="80" zoomScaleSheetLayoutView="80" zoomScalePageLayoutView="80" workbookViewId="0">
      <selection activeCell="D8" sqref="D8:F8"/>
    </sheetView>
  </sheetViews>
  <sheetFormatPr defaultColWidth="0" defaultRowHeight="12.75" zeroHeight="1" x14ac:dyDescent="0.2"/>
  <cols>
    <col min="1" max="1" width="1.7109375" style="8" customWidth="1"/>
    <col min="2" max="2" width="6.7109375" style="5" customWidth="1"/>
    <col min="3" max="3" width="20.28515625" style="5" customWidth="1"/>
    <col min="4" max="4" width="35.28515625" style="6" customWidth="1"/>
    <col min="5" max="5" width="15.7109375" style="6" customWidth="1"/>
    <col min="6" max="6" width="9.7109375" style="6" customWidth="1"/>
    <col min="7" max="7" width="15.7109375" style="6" customWidth="1"/>
    <col min="8" max="8" width="9.7109375" style="6" customWidth="1"/>
    <col min="9" max="9" width="15.7109375" style="6" customWidth="1"/>
    <col min="10" max="10" width="9.7109375" style="6" customWidth="1"/>
    <col min="11" max="11" width="15.7109375" style="6" customWidth="1"/>
    <col min="12" max="12" width="9.7109375" style="6" customWidth="1"/>
    <col min="13" max="13" width="15.7109375" style="6" customWidth="1"/>
    <col min="14" max="14" width="9.7109375" style="6" customWidth="1"/>
    <col min="15" max="15" width="15.7109375" style="6" customWidth="1"/>
    <col min="16" max="16" width="9.7109375" style="6" customWidth="1"/>
    <col min="17" max="17" width="15.7109375" style="6" customWidth="1"/>
    <col min="18" max="18" width="9.7109375" style="6" customWidth="1"/>
    <col min="19" max="19" width="1.7109375" style="7" customWidth="1"/>
    <col min="20" max="22" width="0" style="8" hidden="1" customWidth="1"/>
    <col min="23" max="16384" width="9.140625" style="8" hidden="1"/>
  </cols>
  <sheetData>
    <row r="1" spans="2:22" ht="9.6" customHeight="1" x14ac:dyDescent="0.2"/>
    <row r="2" spans="2:22" ht="45" customHeight="1" x14ac:dyDescent="0.2">
      <c r="B2" s="362" t="s">
        <v>996</v>
      </c>
      <c r="C2" s="363"/>
      <c r="D2" s="363"/>
      <c r="E2" s="363"/>
      <c r="F2" s="363"/>
      <c r="G2" s="363"/>
      <c r="H2" s="363"/>
      <c r="I2" s="363"/>
      <c r="J2" s="363"/>
      <c r="K2" s="363"/>
      <c r="L2" s="363"/>
      <c r="M2" s="363"/>
      <c r="N2" s="363"/>
      <c r="O2" s="363"/>
      <c r="P2" s="363"/>
      <c r="Q2" s="363"/>
      <c r="R2" s="364"/>
    </row>
    <row r="3" spans="2:22" ht="20.100000000000001" customHeight="1" x14ac:dyDescent="0.2">
      <c r="B3" s="365" t="s">
        <v>937</v>
      </c>
      <c r="C3" s="366"/>
      <c r="D3" s="366"/>
      <c r="E3" s="366"/>
      <c r="F3" s="366"/>
      <c r="G3" s="366"/>
      <c r="H3" s="366"/>
      <c r="I3" s="366"/>
      <c r="J3" s="366"/>
      <c r="K3" s="366"/>
      <c r="L3" s="366"/>
      <c r="M3" s="366"/>
      <c r="N3" s="366"/>
      <c r="O3" s="366"/>
      <c r="P3" s="366"/>
      <c r="Q3" s="366"/>
      <c r="R3" s="367"/>
    </row>
    <row r="4" spans="2:22" ht="15" customHeight="1" x14ac:dyDescent="0.2">
      <c r="B4" s="317" t="s">
        <v>1117</v>
      </c>
      <c r="C4" s="318"/>
      <c r="D4" s="370" t="str">
        <f>'Capa do Projeto'!L34</f>
        <v>Informe o nome do município ou consórcio</v>
      </c>
      <c r="E4" s="371"/>
      <c r="F4" s="371"/>
      <c r="G4" s="37"/>
      <c r="H4" s="37"/>
      <c r="I4" s="37"/>
      <c r="J4" s="37"/>
      <c r="K4" s="37"/>
      <c r="L4" s="37"/>
      <c r="M4" s="37"/>
      <c r="N4" s="37"/>
      <c r="O4" s="37"/>
      <c r="P4" s="37"/>
      <c r="Q4" s="37"/>
      <c r="R4" s="217"/>
    </row>
    <row r="5" spans="2:22" ht="15" customHeight="1" x14ac:dyDescent="0.2">
      <c r="B5" s="317" t="s">
        <v>1116</v>
      </c>
      <c r="C5" s="318"/>
      <c r="D5" s="358" t="str">
        <f>'Capa do Projeto'!L42</f>
        <v>Informe o Tipo de Projeto</v>
      </c>
      <c r="E5" s="359"/>
      <c r="F5" s="359"/>
      <c r="G5" s="37"/>
      <c r="H5" s="37"/>
      <c r="I5" s="37"/>
      <c r="J5" s="37"/>
      <c r="K5" s="37"/>
      <c r="L5" s="37"/>
      <c r="M5" s="37"/>
      <c r="N5" s="37"/>
      <c r="O5" s="37"/>
      <c r="P5" s="37"/>
      <c r="Q5" s="37"/>
      <c r="R5" s="217"/>
    </row>
    <row r="6" spans="2:22" ht="15" customHeight="1" x14ac:dyDescent="0.2">
      <c r="B6" s="317" t="s">
        <v>1118</v>
      </c>
      <c r="C6" s="318"/>
      <c r="D6" s="358" t="str">
        <f>'Capa do Projeto'!L44</f>
        <v>Informe o Nome do RT do Projeto.</v>
      </c>
      <c r="E6" s="359"/>
      <c r="F6" s="359"/>
      <c r="G6" s="37"/>
      <c r="H6" s="37"/>
      <c r="I6" s="37"/>
      <c r="J6" s="37"/>
      <c r="K6" s="37"/>
      <c r="L6" s="37"/>
      <c r="M6" s="37"/>
      <c r="N6" s="37"/>
      <c r="O6" s="37"/>
      <c r="P6" s="37"/>
      <c r="Q6" s="37"/>
      <c r="R6" s="217"/>
    </row>
    <row r="7" spans="2:22" ht="15" customHeight="1" x14ac:dyDescent="0.2">
      <c r="B7" s="317" t="s">
        <v>1119</v>
      </c>
      <c r="C7" s="318"/>
      <c r="D7" s="358" t="str">
        <f>'Capa do Projeto'!L46</f>
        <v>Informe o Nº CREA / CAU</v>
      </c>
      <c r="E7" s="359"/>
      <c r="F7" s="359"/>
      <c r="G7" s="37"/>
      <c r="H7" s="37"/>
      <c r="I7" s="37"/>
      <c r="J7" s="104"/>
      <c r="K7" s="104"/>
      <c r="L7" s="104"/>
      <c r="M7" s="104"/>
      <c r="N7" s="104"/>
      <c r="O7" s="104"/>
      <c r="P7" s="104"/>
      <c r="Q7" s="104"/>
      <c r="R7" s="198"/>
    </row>
    <row r="8" spans="2:22" ht="15" customHeight="1" x14ac:dyDescent="0.2">
      <c r="B8" s="332" t="s">
        <v>1122</v>
      </c>
      <c r="C8" s="333"/>
      <c r="D8" s="360" t="str">
        <f>'Capa do Projeto'!L48</f>
        <v>Informe a data (dd/mm/aaaa)</v>
      </c>
      <c r="E8" s="361"/>
      <c r="F8" s="361"/>
      <c r="G8" s="9"/>
      <c r="H8" s="9"/>
      <c r="I8" s="9"/>
      <c r="J8" s="9"/>
      <c r="K8" s="9"/>
      <c r="L8" s="105"/>
      <c r="M8" s="105"/>
      <c r="N8" s="105"/>
      <c r="O8" s="105"/>
      <c r="P8" s="105"/>
      <c r="Q8" s="105"/>
      <c r="R8" s="218"/>
    </row>
    <row r="9" spans="2:22" ht="15" customHeight="1" x14ac:dyDescent="0.2">
      <c r="B9" s="376" t="s">
        <v>996</v>
      </c>
      <c r="C9" s="377"/>
      <c r="D9" s="377"/>
      <c r="E9" s="377"/>
      <c r="F9" s="377"/>
      <c r="G9" s="377"/>
      <c r="H9" s="377"/>
      <c r="I9" s="377"/>
      <c r="J9" s="377"/>
      <c r="K9" s="377"/>
      <c r="L9" s="377"/>
      <c r="M9" s="377"/>
      <c r="N9" s="377"/>
      <c r="O9" s="377"/>
      <c r="P9" s="377"/>
      <c r="Q9" s="377"/>
      <c r="R9" s="378"/>
    </row>
    <row r="10" spans="2:22" ht="15" customHeight="1" x14ac:dyDescent="0.2">
      <c r="B10" s="379" t="s">
        <v>940</v>
      </c>
      <c r="C10" s="385" t="s">
        <v>942</v>
      </c>
      <c r="D10" s="386"/>
      <c r="E10" s="381" t="s">
        <v>997</v>
      </c>
      <c r="F10" s="382"/>
      <c r="G10" s="383">
        <v>1</v>
      </c>
      <c r="H10" s="384"/>
      <c r="I10" s="384">
        <f>G10+1</f>
        <v>2</v>
      </c>
      <c r="J10" s="384"/>
      <c r="K10" s="384">
        <f>I10+1</f>
        <v>3</v>
      </c>
      <c r="L10" s="384"/>
      <c r="M10" s="368">
        <f>K10+1</f>
        <v>4</v>
      </c>
      <c r="N10" s="383"/>
      <c r="O10" s="368">
        <f>M10+1</f>
        <v>5</v>
      </c>
      <c r="P10" s="383"/>
      <c r="Q10" s="368">
        <f>O10+1</f>
        <v>6</v>
      </c>
      <c r="R10" s="369"/>
      <c r="S10" s="10"/>
      <c r="T10" s="11"/>
      <c r="U10" s="11"/>
      <c r="V10" s="11"/>
    </row>
    <row r="11" spans="2:22" ht="15" customHeight="1" thickBot="1" x14ac:dyDescent="0.25">
      <c r="B11" s="380"/>
      <c r="C11" s="387" t="s">
        <v>998</v>
      </c>
      <c r="D11" s="388"/>
      <c r="E11" s="12" t="s">
        <v>999</v>
      </c>
      <c r="F11" s="13" t="s">
        <v>1000</v>
      </c>
      <c r="G11" s="14" t="s">
        <v>999</v>
      </c>
      <c r="H11" s="128" t="s">
        <v>1000</v>
      </c>
      <c r="I11" s="12" t="s">
        <v>999</v>
      </c>
      <c r="J11" s="128" t="s">
        <v>1000</v>
      </c>
      <c r="K11" s="12" t="s">
        <v>999</v>
      </c>
      <c r="L11" s="128" t="s">
        <v>1000</v>
      </c>
      <c r="M11" s="12" t="s">
        <v>999</v>
      </c>
      <c r="N11" s="128" t="s">
        <v>1000</v>
      </c>
      <c r="O11" s="12" t="s">
        <v>999</v>
      </c>
      <c r="P11" s="128" t="s">
        <v>1000</v>
      </c>
      <c r="Q11" s="12" t="s">
        <v>999</v>
      </c>
      <c r="R11" s="219" t="s">
        <v>1000</v>
      </c>
    </row>
    <row r="12" spans="2:22" ht="15" customHeight="1" x14ac:dyDescent="0.2">
      <c r="B12" s="220">
        <v>1</v>
      </c>
      <c r="C12" s="389" t="str">
        <f>IFERROR(VLOOKUP(B12,'Planilha Orçamentária'!$B:$K,3,FALSE),0)</f>
        <v>Serviços Preliminares (Exemplo)</v>
      </c>
      <c r="D12" s="390"/>
      <c r="E12" s="15">
        <f>IFERROR(VLOOKUP(B12,'Planilha Orçamentária'!$B:$K,9,FALSE),0)</f>
        <v>0</v>
      </c>
      <c r="F12" s="16" t="str">
        <f>IFERROR(E12/$E$38,"")</f>
        <v/>
      </c>
      <c r="G12" s="17">
        <v>0</v>
      </c>
      <c r="H12" s="18" t="str">
        <f>IFERROR(G12/E12,"")</f>
        <v/>
      </c>
      <c r="I12" s="15">
        <v>0</v>
      </c>
      <c r="J12" s="18" t="str">
        <f>IFERROR(I12/E12,"")</f>
        <v/>
      </c>
      <c r="K12" s="15">
        <v>0</v>
      </c>
      <c r="L12" s="18" t="str">
        <f>IFERROR(K12/E12,"")</f>
        <v/>
      </c>
      <c r="M12" s="15">
        <v>0</v>
      </c>
      <c r="N12" s="19" t="str">
        <f>IFERROR(M12/E12,"")</f>
        <v/>
      </c>
      <c r="O12" s="15">
        <v>0</v>
      </c>
      <c r="P12" s="19" t="str">
        <f>IFERROR(O12/E12,"")</f>
        <v/>
      </c>
      <c r="Q12" s="15">
        <v>0</v>
      </c>
      <c r="R12" s="221" t="str">
        <f>IFERROR(Q12/E12,"")</f>
        <v/>
      </c>
    </row>
    <row r="13" spans="2:22" ht="15" customHeight="1" x14ac:dyDescent="0.2">
      <c r="B13" s="222">
        <v>2</v>
      </c>
      <c r="C13" s="356" t="str">
        <f>IFERROR(VLOOKUP(B13,'Planilha Orçamentária'!$B:$K,3,FALSE),0)</f>
        <v>Pavimentação (Exemplo)</v>
      </c>
      <c r="D13" s="357"/>
      <c r="E13" s="20">
        <f>IFERROR(VLOOKUP(B13,'Planilha Orçamentária'!$B:$K,9,FALSE),0)</f>
        <v>0</v>
      </c>
      <c r="F13" s="21" t="str">
        <f>IFERROR(E13/$E$38,"")</f>
        <v/>
      </c>
      <c r="G13" s="22">
        <v>0</v>
      </c>
      <c r="H13" s="23" t="str">
        <f>IFERROR(G13/E13,"")</f>
        <v/>
      </c>
      <c r="I13" s="20">
        <v>0</v>
      </c>
      <c r="J13" s="23" t="str">
        <f>IFERROR(I13/E13,"")</f>
        <v/>
      </c>
      <c r="K13" s="20">
        <v>0</v>
      </c>
      <c r="L13" s="23" t="str">
        <f>IFERROR(K13/E13,"")</f>
        <v/>
      </c>
      <c r="M13" s="20">
        <v>0</v>
      </c>
      <c r="N13" s="24" t="str">
        <f>IFERROR(M13/E13,"")</f>
        <v/>
      </c>
      <c r="O13" s="20">
        <v>0</v>
      </c>
      <c r="P13" s="24" t="str">
        <f>IFERROR(O13/E13,"")</f>
        <v/>
      </c>
      <c r="Q13" s="20">
        <v>0</v>
      </c>
      <c r="R13" s="223" t="str">
        <f>IFERROR(Q13/E13,"")</f>
        <v/>
      </c>
    </row>
    <row r="14" spans="2:22" ht="15" customHeight="1" x14ac:dyDescent="0.2">
      <c r="B14" s="222">
        <v>3</v>
      </c>
      <c r="C14" s="356" t="str">
        <f>IFERROR(VLOOKUP(B14,'Planilha Orçamentária'!$B:$K,3,FALSE),0)</f>
        <v>Drenagem (Exemplo)</v>
      </c>
      <c r="D14" s="357"/>
      <c r="E14" s="20">
        <f>IFERROR(VLOOKUP(B14,'Planilha Orçamentária'!$B:$K,9,FALSE),0)</f>
        <v>0</v>
      </c>
      <c r="F14" s="21" t="str">
        <f>IFERROR(E14/$E$38,"")</f>
        <v/>
      </c>
      <c r="G14" s="22">
        <v>0</v>
      </c>
      <c r="H14" s="23" t="str">
        <f>IFERROR(G14/E14,"")</f>
        <v/>
      </c>
      <c r="I14" s="20">
        <v>0</v>
      </c>
      <c r="J14" s="23" t="str">
        <f>IFERROR(I14/E14,"")</f>
        <v/>
      </c>
      <c r="K14" s="20">
        <v>0</v>
      </c>
      <c r="L14" s="23" t="str">
        <f>IFERROR(K14/E14,"")</f>
        <v/>
      </c>
      <c r="M14" s="20">
        <v>0</v>
      </c>
      <c r="N14" s="24" t="str">
        <f>IFERROR(M14/E14,"")</f>
        <v/>
      </c>
      <c r="O14" s="20">
        <v>0</v>
      </c>
      <c r="P14" s="24" t="str">
        <f>IFERROR(O14/E14,"")</f>
        <v/>
      </c>
      <c r="Q14" s="20">
        <v>0</v>
      </c>
      <c r="R14" s="223" t="str">
        <f>IFERROR(Q14/E14,"")</f>
        <v/>
      </c>
    </row>
    <row r="15" spans="2:22" ht="15" customHeight="1" x14ac:dyDescent="0.2">
      <c r="B15" s="222">
        <v>4</v>
      </c>
      <c r="C15" s="356" t="str">
        <f>IFERROR(VLOOKUP(B15,'Planilha Orçamentária'!$B:$K,3,FALSE),0)</f>
        <v>Edificação (Exemplo)</v>
      </c>
      <c r="D15" s="357"/>
      <c r="E15" s="20">
        <f>IFERROR(VLOOKUP(B15,'Planilha Orçamentária'!$B:$K,9,FALSE),0)</f>
        <v>0</v>
      </c>
      <c r="F15" s="21" t="str">
        <f>IFERROR(E15/$E$38,"")</f>
        <v/>
      </c>
      <c r="G15" s="22">
        <v>0</v>
      </c>
      <c r="H15" s="23" t="str">
        <f>IFERROR(G15/E15,"")</f>
        <v/>
      </c>
      <c r="I15" s="20">
        <v>0</v>
      </c>
      <c r="J15" s="23" t="str">
        <f>IFERROR(I15/E15,"")</f>
        <v/>
      </c>
      <c r="K15" s="20">
        <v>0</v>
      </c>
      <c r="L15" s="23" t="str">
        <f>IFERROR(K15/E15,"")</f>
        <v/>
      </c>
      <c r="M15" s="20">
        <v>0</v>
      </c>
      <c r="N15" s="24" t="str">
        <f>IFERROR(M15/E15,"")</f>
        <v/>
      </c>
      <c r="O15" s="20">
        <v>0</v>
      </c>
      <c r="P15" s="24" t="str">
        <f>IFERROR(O15/E15,"")</f>
        <v/>
      </c>
      <c r="Q15" s="20">
        <v>0</v>
      </c>
      <c r="R15" s="223" t="str">
        <f>IFERROR(Q15/E15,"")</f>
        <v/>
      </c>
    </row>
    <row r="16" spans="2:22" ht="15" customHeight="1" x14ac:dyDescent="0.2">
      <c r="B16" s="222">
        <v>5</v>
      </c>
      <c r="C16" s="356" t="str">
        <f>IFERROR(VLOOKUP(B16,'Planilha Orçamentária'!$B:$K,3,FALSE),0)</f>
        <v>Fundação (Exemplo)</v>
      </c>
      <c r="D16" s="357"/>
      <c r="E16" s="20">
        <f>IFERROR(VLOOKUP(B16,'Planilha Orçamentária'!$B:$K,9,FALSE),0)</f>
        <v>0</v>
      </c>
      <c r="F16" s="21" t="str">
        <f>IFERROR(E16/$E$38,"")</f>
        <v/>
      </c>
      <c r="G16" s="22">
        <v>0</v>
      </c>
      <c r="H16" s="23" t="str">
        <f>IFERROR(G16/E16,"")</f>
        <v/>
      </c>
      <c r="I16" s="20">
        <v>0</v>
      </c>
      <c r="J16" s="23" t="str">
        <f>IFERROR(I16/E16,"")</f>
        <v/>
      </c>
      <c r="K16" s="20">
        <v>0</v>
      </c>
      <c r="L16" s="23" t="str">
        <f>IFERROR(K16/E16,"")</f>
        <v/>
      </c>
      <c r="M16" s="20">
        <v>0</v>
      </c>
      <c r="N16" s="24" t="str">
        <f>IFERROR(M16/E16,"")</f>
        <v/>
      </c>
      <c r="O16" s="20">
        <v>0</v>
      </c>
      <c r="P16" s="24" t="str">
        <f>IFERROR(O16/E16,"")</f>
        <v/>
      </c>
      <c r="Q16" s="20">
        <v>0</v>
      </c>
      <c r="R16" s="223" t="str">
        <f>IFERROR(Q16/E16,"")</f>
        <v/>
      </c>
    </row>
    <row r="17" spans="2:18" ht="15" customHeight="1" x14ac:dyDescent="0.2">
      <c r="B17" s="222">
        <v>6</v>
      </c>
      <c r="C17" s="356" t="str">
        <f>IFERROR(VLOOKUP(B17,'Planilha Orçamentária'!$B:$K,3,FALSE),0)</f>
        <v>Contenção (Exemplo)</v>
      </c>
      <c r="D17" s="357"/>
      <c r="E17" s="20">
        <f>IFERROR(VLOOKUP(B17,'Planilha Orçamentária'!$B:$K,9,FALSE),0)</f>
        <v>0</v>
      </c>
      <c r="F17" s="21" t="str">
        <f t="shared" ref="F17:F36" si="0">IFERROR(E17/$E$38,"")</f>
        <v/>
      </c>
      <c r="G17" s="22">
        <v>0</v>
      </c>
      <c r="H17" s="23" t="str">
        <f t="shared" ref="H17:H36" si="1">IFERROR(G17/E17,"")</f>
        <v/>
      </c>
      <c r="I17" s="20">
        <v>0</v>
      </c>
      <c r="J17" s="23" t="str">
        <f t="shared" ref="J17:J36" si="2">IFERROR(I17/E17,"")</f>
        <v/>
      </c>
      <c r="K17" s="20">
        <v>0</v>
      </c>
      <c r="L17" s="23" t="str">
        <f t="shared" ref="L17:L36" si="3">IFERROR(K17/E17,"")</f>
        <v/>
      </c>
      <c r="M17" s="20">
        <v>0</v>
      </c>
      <c r="N17" s="24" t="str">
        <f t="shared" ref="N17:N36" si="4">IFERROR(M17/E17,"")</f>
        <v/>
      </c>
      <c r="O17" s="20">
        <v>0</v>
      </c>
      <c r="P17" s="24" t="str">
        <f t="shared" ref="P17:P36" si="5">IFERROR(O17/E17,"")</f>
        <v/>
      </c>
      <c r="Q17" s="20">
        <v>0</v>
      </c>
      <c r="R17" s="223" t="str">
        <f t="shared" ref="R17:R36" si="6">IFERROR(Q17/E17,"")</f>
        <v/>
      </c>
    </row>
    <row r="18" spans="2:18" ht="15" customHeight="1" x14ac:dyDescent="0.2">
      <c r="B18" s="222">
        <v>7</v>
      </c>
      <c r="C18" s="356" t="str">
        <f>IFERROR(VLOOKUP(B18,'Planilha Orçamentária'!$B:$K,3,FALSE),0)</f>
        <v>Serviços Finais (Exemplo)</v>
      </c>
      <c r="D18" s="357"/>
      <c r="E18" s="20">
        <f>IFERROR(VLOOKUP(B18,'Planilha Orçamentária'!$B:$K,9,FALSE),0)</f>
        <v>0</v>
      </c>
      <c r="F18" s="21" t="str">
        <f t="shared" si="0"/>
        <v/>
      </c>
      <c r="G18" s="22">
        <v>0</v>
      </c>
      <c r="H18" s="23" t="str">
        <f t="shared" si="1"/>
        <v/>
      </c>
      <c r="I18" s="20">
        <v>0</v>
      </c>
      <c r="J18" s="23" t="str">
        <f t="shared" si="2"/>
        <v/>
      </c>
      <c r="K18" s="20">
        <v>0</v>
      </c>
      <c r="L18" s="23" t="str">
        <f t="shared" si="3"/>
        <v/>
      </c>
      <c r="M18" s="20">
        <v>0</v>
      </c>
      <c r="N18" s="24" t="str">
        <f t="shared" si="4"/>
        <v/>
      </c>
      <c r="O18" s="20">
        <v>0</v>
      </c>
      <c r="P18" s="24" t="str">
        <f t="shared" si="5"/>
        <v/>
      </c>
      <c r="Q18" s="20">
        <v>0</v>
      </c>
      <c r="R18" s="223" t="str">
        <f t="shared" si="6"/>
        <v/>
      </c>
    </row>
    <row r="19" spans="2:18" ht="15" customHeight="1" x14ac:dyDescent="0.2">
      <c r="B19" s="222">
        <v>8</v>
      </c>
      <c r="C19" s="356">
        <f>IFERROR(VLOOKUP(B19,'Planilha Orçamentária'!$B:$K,3,FALSE),0)</f>
        <v>0</v>
      </c>
      <c r="D19" s="357"/>
      <c r="E19" s="20">
        <f>IFERROR(VLOOKUP(B19,'Planilha Orçamentária'!$B:$K,9,FALSE),0)</f>
        <v>0</v>
      </c>
      <c r="F19" s="21" t="str">
        <f t="shared" si="0"/>
        <v/>
      </c>
      <c r="G19" s="22">
        <v>0</v>
      </c>
      <c r="H19" s="23" t="str">
        <f t="shared" si="1"/>
        <v/>
      </c>
      <c r="I19" s="20">
        <v>0</v>
      </c>
      <c r="J19" s="23" t="str">
        <f t="shared" si="2"/>
        <v/>
      </c>
      <c r="K19" s="20">
        <v>0</v>
      </c>
      <c r="L19" s="23" t="str">
        <f t="shared" si="3"/>
        <v/>
      </c>
      <c r="M19" s="20">
        <v>0</v>
      </c>
      <c r="N19" s="24" t="str">
        <f t="shared" si="4"/>
        <v/>
      </c>
      <c r="O19" s="20">
        <v>0</v>
      </c>
      <c r="P19" s="24" t="str">
        <f t="shared" si="5"/>
        <v/>
      </c>
      <c r="Q19" s="20">
        <v>0</v>
      </c>
      <c r="R19" s="223" t="str">
        <f t="shared" si="6"/>
        <v/>
      </c>
    </row>
    <row r="20" spans="2:18" ht="15" customHeight="1" x14ac:dyDescent="0.2">
      <c r="B20" s="222">
        <v>9</v>
      </c>
      <c r="C20" s="356">
        <f>IFERROR(VLOOKUP(B20,'Planilha Orçamentária'!$B:$K,3,FALSE),0)</f>
        <v>0</v>
      </c>
      <c r="D20" s="357"/>
      <c r="E20" s="20">
        <f>IFERROR(VLOOKUP(B20,'Planilha Orçamentária'!$B:$K,9,FALSE),0)</f>
        <v>0</v>
      </c>
      <c r="F20" s="21" t="str">
        <f t="shared" si="0"/>
        <v/>
      </c>
      <c r="G20" s="22">
        <v>0</v>
      </c>
      <c r="H20" s="23" t="str">
        <f t="shared" si="1"/>
        <v/>
      </c>
      <c r="I20" s="20">
        <v>0</v>
      </c>
      <c r="J20" s="23" t="str">
        <f t="shared" si="2"/>
        <v/>
      </c>
      <c r="K20" s="20">
        <v>0</v>
      </c>
      <c r="L20" s="23" t="str">
        <f t="shared" si="3"/>
        <v/>
      </c>
      <c r="M20" s="20">
        <v>0</v>
      </c>
      <c r="N20" s="24" t="str">
        <f t="shared" si="4"/>
        <v/>
      </c>
      <c r="O20" s="20">
        <v>0</v>
      </c>
      <c r="P20" s="24" t="str">
        <f t="shared" si="5"/>
        <v/>
      </c>
      <c r="Q20" s="20">
        <v>0</v>
      </c>
      <c r="R20" s="223" t="str">
        <f t="shared" si="6"/>
        <v/>
      </c>
    </row>
    <row r="21" spans="2:18" ht="15" customHeight="1" x14ac:dyDescent="0.2">
      <c r="B21" s="222">
        <v>10</v>
      </c>
      <c r="C21" s="356">
        <f>IFERROR(VLOOKUP(B21,'Planilha Orçamentária'!$B:$K,3,FALSE),0)</f>
        <v>0</v>
      </c>
      <c r="D21" s="357"/>
      <c r="E21" s="20">
        <f>IFERROR(VLOOKUP(B21,'Planilha Orçamentária'!$B:$K,9,FALSE),0)</f>
        <v>0</v>
      </c>
      <c r="F21" s="21" t="str">
        <f t="shared" si="0"/>
        <v/>
      </c>
      <c r="G21" s="22">
        <v>0</v>
      </c>
      <c r="H21" s="23" t="str">
        <f t="shared" si="1"/>
        <v/>
      </c>
      <c r="I21" s="20">
        <v>0</v>
      </c>
      <c r="J21" s="23" t="str">
        <f t="shared" si="2"/>
        <v/>
      </c>
      <c r="K21" s="20">
        <v>0</v>
      </c>
      <c r="L21" s="23" t="str">
        <f t="shared" si="3"/>
        <v/>
      </c>
      <c r="M21" s="20">
        <v>0</v>
      </c>
      <c r="N21" s="24" t="str">
        <f t="shared" si="4"/>
        <v/>
      </c>
      <c r="O21" s="20">
        <v>0</v>
      </c>
      <c r="P21" s="24" t="str">
        <f t="shared" si="5"/>
        <v/>
      </c>
      <c r="Q21" s="20">
        <v>0</v>
      </c>
      <c r="R21" s="223" t="str">
        <f t="shared" si="6"/>
        <v/>
      </c>
    </row>
    <row r="22" spans="2:18" ht="15" customHeight="1" x14ac:dyDescent="0.2">
      <c r="B22" s="222">
        <v>11</v>
      </c>
      <c r="C22" s="356">
        <f>IFERROR(VLOOKUP(B22,'Planilha Orçamentária'!$B:$K,3,FALSE),0)</f>
        <v>0</v>
      </c>
      <c r="D22" s="357"/>
      <c r="E22" s="20">
        <f>IFERROR(VLOOKUP(B22,'Planilha Orçamentária'!$B:$K,9,FALSE),0)</f>
        <v>0</v>
      </c>
      <c r="F22" s="21" t="str">
        <f t="shared" si="0"/>
        <v/>
      </c>
      <c r="G22" s="22">
        <v>0</v>
      </c>
      <c r="H22" s="23" t="str">
        <f t="shared" si="1"/>
        <v/>
      </c>
      <c r="I22" s="20">
        <v>0</v>
      </c>
      <c r="J22" s="23" t="str">
        <f t="shared" si="2"/>
        <v/>
      </c>
      <c r="K22" s="20">
        <v>0</v>
      </c>
      <c r="L22" s="23" t="str">
        <f t="shared" si="3"/>
        <v/>
      </c>
      <c r="M22" s="20">
        <v>0</v>
      </c>
      <c r="N22" s="24" t="str">
        <f t="shared" si="4"/>
        <v/>
      </c>
      <c r="O22" s="20">
        <v>0</v>
      </c>
      <c r="P22" s="24" t="str">
        <f t="shared" si="5"/>
        <v/>
      </c>
      <c r="Q22" s="20">
        <v>0</v>
      </c>
      <c r="R22" s="223" t="str">
        <f t="shared" si="6"/>
        <v/>
      </c>
    </row>
    <row r="23" spans="2:18" ht="15" customHeight="1" x14ac:dyDescent="0.2">
      <c r="B23" s="222">
        <v>12</v>
      </c>
      <c r="C23" s="356">
        <f>IFERROR(VLOOKUP(B23,'Planilha Orçamentária'!$B:$K,3,FALSE),0)</f>
        <v>0</v>
      </c>
      <c r="D23" s="357"/>
      <c r="E23" s="20">
        <f>IFERROR(VLOOKUP(B23,'Planilha Orçamentária'!$B:$K,9,FALSE),0)</f>
        <v>0</v>
      </c>
      <c r="F23" s="21" t="str">
        <f t="shared" si="0"/>
        <v/>
      </c>
      <c r="G23" s="22">
        <v>0</v>
      </c>
      <c r="H23" s="23" t="str">
        <f t="shared" si="1"/>
        <v/>
      </c>
      <c r="I23" s="20">
        <v>0</v>
      </c>
      <c r="J23" s="23" t="str">
        <f t="shared" si="2"/>
        <v/>
      </c>
      <c r="K23" s="20">
        <v>0</v>
      </c>
      <c r="L23" s="23" t="str">
        <f t="shared" si="3"/>
        <v/>
      </c>
      <c r="M23" s="20">
        <v>0</v>
      </c>
      <c r="N23" s="24" t="str">
        <f t="shared" si="4"/>
        <v/>
      </c>
      <c r="O23" s="20">
        <v>0</v>
      </c>
      <c r="P23" s="24" t="str">
        <f t="shared" si="5"/>
        <v/>
      </c>
      <c r="Q23" s="20">
        <v>0</v>
      </c>
      <c r="R23" s="223" t="str">
        <f t="shared" si="6"/>
        <v/>
      </c>
    </row>
    <row r="24" spans="2:18" ht="15" customHeight="1" x14ac:dyDescent="0.2">
      <c r="B24" s="222">
        <v>13</v>
      </c>
      <c r="C24" s="356">
        <f>IFERROR(VLOOKUP(B24,'Planilha Orçamentária'!$B:$K,3,FALSE),0)</f>
        <v>0</v>
      </c>
      <c r="D24" s="357"/>
      <c r="E24" s="20">
        <f>IFERROR(VLOOKUP(B24,'Planilha Orçamentária'!$B:$K,9,FALSE),0)</f>
        <v>0</v>
      </c>
      <c r="F24" s="21" t="str">
        <f t="shared" si="0"/>
        <v/>
      </c>
      <c r="G24" s="22">
        <v>0</v>
      </c>
      <c r="H24" s="23" t="str">
        <f t="shared" si="1"/>
        <v/>
      </c>
      <c r="I24" s="20">
        <v>0</v>
      </c>
      <c r="J24" s="23" t="str">
        <f t="shared" si="2"/>
        <v/>
      </c>
      <c r="K24" s="20">
        <v>0</v>
      </c>
      <c r="L24" s="23" t="str">
        <f t="shared" si="3"/>
        <v/>
      </c>
      <c r="M24" s="20">
        <v>0</v>
      </c>
      <c r="N24" s="24" t="str">
        <f t="shared" si="4"/>
        <v/>
      </c>
      <c r="O24" s="20">
        <v>0</v>
      </c>
      <c r="P24" s="24" t="str">
        <f t="shared" si="5"/>
        <v/>
      </c>
      <c r="Q24" s="20">
        <v>0</v>
      </c>
      <c r="R24" s="223" t="str">
        <f t="shared" si="6"/>
        <v/>
      </c>
    </row>
    <row r="25" spans="2:18" ht="15" customHeight="1" x14ac:dyDescent="0.2">
      <c r="B25" s="222">
        <v>14</v>
      </c>
      <c r="C25" s="356">
        <f>IFERROR(VLOOKUP(B25,'Planilha Orçamentária'!$B:$K,3,FALSE),0)</f>
        <v>0</v>
      </c>
      <c r="D25" s="357"/>
      <c r="E25" s="20">
        <f>IFERROR(VLOOKUP(B25,'Planilha Orçamentária'!$B:$K,9,FALSE),0)</f>
        <v>0</v>
      </c>
      <c r="F25" s="21" t="str">
        <f t="shared" si="0"/>
        <v/>
      </c>
      <c r="G25" s="22">
        <v>0</v>
      </c>
      <c r="H25" s="23" t="str">
        <f t="shared" si="1"/>
        <v/>
      </c>
      <c r="I25" s="20">
        <v>0</v>
      </c>
      <c r="J25" s="23" t="str">
        <f t="shared" si="2"/>
        <v/>
      </c>
      <c r="K25" s="20">
        <v>0</v>
      </c>
      <c r="L25" s="23" t="str">
        <f t="shared" si="3"/>
        <v/>
      </c>
      <c r="M25" s="20">
        <v>0</v>
      </c>
      <c r="N25" s="24" t="str">
        <f t="shared" si="4"/>
        <v/>
      </c>
      <c r="O25" s="20">
        <v>0</v>
      </c>
      <c r="P25" s="24" t="str">
        <f t="shared" si="5"/>
        <v/>
      </c>
      <c r="Q25" s="20">
        <v>0</v>
      </c>
      <c r="R25" s="223" t="str">
        <f t="shared" si="6"/>
        <v/>
      </c>
    </row>
    <row r="26" spans="2:18" ht="15" customHeight="1" x14ac:dyDescent="0.2">
      <c r="B26" s="222">
        <v>15</v>
      </c>
      <c r="C26" s="356">
        <f>IFERROR(VLOOKUP(B26,'Planilha Orçamentária'!$B:$K,3,FALSE),0)</f>
        <v>0</v>
      </c>
      <c r="D26" s="357"/>
      <c r="E26" s="20">
        <f>IFERROR(VLOOKUP(B26,'Planilha Orçamentária'!$B:$K,9,FALSE),0)</f>
        <v>0</v>
      </c>
      <c r="F26" s="21" t="str">
        <f t="shared" si="0"/>
        <v/>
      </c>
      <c r="G26" s="22">
        <v>0</v>
      </c>
      <c r="H26" s="23" t="str">
        <f t="shared" si="1"/>
        <v/>
      </c>
      <c r="I26" s="20">
        <v>0</v>
      </c>
      <c r="J26" s="23" t="str">
        <f t="shared" si="2"/>
        <v/>
      </c>
      <c r="K26" s="20">
        <v>0</v>
      </c>
      <c r="L26" s="23" t="str">
        <f t="shared" si="3"/>
        <v/>
      </c>
      <c r="M26" s="20">
        <v>0</v>
      </c>
      <c r="N26" s="24" t="str">
        <f t="shared" si="4"/>
        <v/>
      </c>
      <c r="O26" s="20">
        <v>0</v>
      </c>
      <c r="P26" s="24" t="str">
        <f t="shared" si="5"/>
        <v/>
      </c>
      <c r="Q26" s="20">
        <v>0</v>
      </c>
      <c r="R26" s="223" t="str">
        <f t="shared" si="6"/>
        <v/>
      </c>
    </row>
    <row r="27" spans="2:18" ht="15" customHeight="1" x14ac:dyDescent="0.2">
      <c r="B27" s="222">
        <v>16</v>
      </c>
      <c r="C27" s="356">
        <f>IFERROR(VLOOKUP(B27,'Planilha Orçamentária'!$B:$K,3,FALSE),0)</f>
        <v>0</v>
      </c>
      <c r="D27" s="357"/>
      <c r="E27" s="20">
        <f>IFERROR(VLOOKUP(B27,'Planilha Orçamentária'!$B:$K,9,FALSE),0)</f>
        <v>0</v>
      </c>
      <c r="F27" s="21" t="str">
        <f t="shared" si="0"/>
        <v/>
      </c>
      <c r="G27" s="22">
        <v>0</v>
      </c>
      <c r="H27" s="23" t="str">
        <f t="shared" si="1"/>
        <v/>
      </c>
      <c r="I27" s="20">
        <v>0</v>
      </c>
      <c r="J27" s="23" t="str">
        <f t="shared" si="2"/>
        <v/>
      </c>
      <c r="K27" s="20">
        <v>0</v>
      </c>
      <c r="L27" s="23" t="str">
        <f t="shared" si="3"/>
        <v/>
      </c>
      <c r="M27" s="20">
        <v>0</v>
      </c>
      <c r="N27" s="24" t="str">
        <f t="shared" si="4"/>
        <v/>
      </c>
      <c r="O27" s="20">
        <v>0</v>
      </c>
      <c r="P27" s="24" t="str">
        <f t="shared" si="5"/>
        <v/>
      </c>
      <c r="Q27" s="20">
        <v>0</v>
      </c>
      <c r="R27" s="223" t="str">
        <f t="shared" si="6"/>
        <v/>
      </c>
    </row>
    <row r="28" spans="2:18" ht="15" customHeight="1" x14ac:dyDescent="0.2">
      <c r="B28" s="222">
        <v>17</v>
      </c>
      <c r="C28" s="356">
        <f>IFERROR(VLOOKUP(B28,'Planilha Orçamentária'!$B:$K,3,FALSE),0)</f>
        <v>0</v>
      </c>
      <c r="D28" s="357"/>
      <c r="E28" s="20">
        <f>IFERROR(VLOOKUP(B28,'Planilha Orçamentária'!$B:$K,9,FALSE),0)</f>
        <v>0</v>
      </c>
      <c r="F28" s="21" t="str">
        <f t="shared" si="0"/>
        <v/>
      </c>
      <c r="G28" s="22">
        <v>0</v>
      </c>
      <c r="H28" s="23" t="str">
        <f t="shared" si="1"/>
        <v/>
      </c>
      <c r="I28" s="20">
        <v>0</v>
      </c>
      <c r="J28" s="23" t="str">
        <f t="shared" si="2"/>
        <v/>
      </c>
      <c r="K28" s="20">
        <v>0</v>
      </c>
      <c r="L28" s="23" t="str">
        <f t="shared" si="3"/>
        <v/>
      </c>
      <c r="M28" s="20">
        <v>0</v>
      </c>
      <c r="N28" s="24" t="str">
        <f t="shared" si="4"/>
        <v/>
      </c>
      <c r="O28" s="20">
        <v>0</v>
      </c>
      <c r="P28" s="24" t="str">
        <f t="shared" si="5"/>
        <v/>
      </c>
      <c r="Q28" s="20">
        <v>0</v>
      </c>
      <c r="R28" s="223" t="str">
        <f t="shared" si="6"/>
        <v/>
      </c>
    </row>
    <row r="29" spans="2:18" ht="15" customHeight="1" x14ac:dyDescent="0.2">
      <c r="B29" s="222">
        <v>18</v>
      </c>
      <c r="C29" s="356">
        <f>IFERROR(VLOOKUP(B29,'Planilha Orçamentária'!$B:$K,3,FALSE),0)</f>
        <v>0</v>
      </c>
      <c r="D29" s="357"/>
      <c r="E29" s="20">
        <f>IFERROR(VLOOKUP(B29,'Planilha Orçamentária'!$B:$K,9,FALSE),0)</f>
        <v>0</v>
      </c>
      <c r="F29" s="21" t="str">
        <f t="shared" si="0"/>
        <v/>
      </c>
      <c r="G29" s="22">
        <v>0</v>
      </c>
      <c r="H29" s="23" t="str">
        <f t="shared" si="1"/>
        <v/>
      </c>
      <c r="I29" s="20">
        <v>0</v>
      </c>
      <c r="J29" s="23" t="str">
        <f t="shared" si="2"/>
        <v/>
      </c>
      <c r="K29" s="20">
        <v>0</v>
      </c>
      <c r="L29" s="23" t="str">
        <f t="shared" si="3"/>
        <v/>
      </c>
      <c r="M29" s="20">
        <v>0</v>
      </c>
      <c r="N29" s="24" t="str">
        <f t="shared" si="4"/>
        <v/>
      </c>
      <c r="O29" s="20">
        <v>0</v>
      </c>
      <c r="P29" s="24" t="str">
        <f t="shared" si="5"/>
        <v/>
      </c>
      <c r="Q29" s="20">
        <v>0</v>
      </c>
      <c r="R29" s="223" t="str">
        <f t="shared" si="6"/>
        <v/>
      </c>
    </row>
    <row r="30" spans="2:18" ht="15" customHeight="1" x14ac:dyDescent="0.2">
      <c r="B30" s="222">
        <v>19</v>
      </c>
      <c r="C30" s="356">
        <f>IFERROR(VLOOKUP(B30,'Planilha Orçamentária'!$B:$K,3,FALSE),0)</f>
        <v>0</v>
      </c>
      <c r="D30" s="357"/>
      <c r="E30" s="20">
        <f>IFERROR(VLOOKUP(B30,'Planilha Orçamentária'!$B:$K,9,FALSE),0)</f>
        <v>0</v>
      </c>
      <c r="F30" s="21" t="str">
        <f t="shared" si="0"/>
        <v/>
      </c>
      <c r="G30" s="22">
        <v>0</v>
      </c>
      <c r="H30" s="23" t="str">
        <f t="shared" si="1"/>
        <v/>
      </c>
      <c r="I30" s="20">
        <v>0</v>
      </c>
      <c r="J30" s="23" t="str">
        <f t="shared" si="2"/>
        <v/>
      </c>
      <c r="K30" s="20">
        <v>0</v>
      </c>
      <c r="L30" s="23" t="str">
        <f t="shared" si="3"/>
        <v/>
      </c>
      <c r="M30" s="20">
        <v>0</v>
      </c>
      <c r="N30" s="24" t="str">
        <f t="shared" si="4"/>
        <v/>
      </c>
      <c r="O30" s="20">
        <v>0</v>
      </c>
      <c r="P30" s="24" t="str">
        <f t="shared" si="5"/>
        <v/>
      </c>
      <c r="Q30" s="20">
        <v>0</v>
      </c>
      <c r="R30" s="223" t="str">
        <f t="shared" si="6"/>
        <v/>
      </c>
    </row>
    <row r="31" spans="2:18" ht="15" customHeight="1" x14ac:dyDescent="0.2">
      <c r="B31" s="222">
        <v>20</v>
      </c>
      <c r="C31" s="356">
        <f>IFERROR(VLOOKUP(B31,'Planilha Orçamentária'!$B:$K,3,FALSE),0)</f>
        <v>0</v>
      </c>
      <c r="D31" s="357"/>
      <c r="E31" s="20">
        <f>IFERROR(VLOOKUP(B31,'Planilha Orçamentária'!$B:$K,9,FALSE),0)</f>
        <v>0</v>
      </c>
      <c r="F31" s="21" t="str">
        <f t="shared" si="0"/>
        <v/>
      </c>
      <c r="G31" s="22">
        <v>0</v>
      </c>
      <c r="H31" s="23" t="str">
        <f t="shared" si="1"/>
        <v/>
      </c>
      <c r="I31" s="20">
        <v>0</v>
      </c>
      <c r="J31" s="23" t="str">
        <f t="shared" si="2"/>
        <v/>
      </c>
      <c r="K31" s="20">
        <v>0</v>
      </c>
      <c r="L31" s="23" t="str">
        <f t="shared" si="3"/>
        <v/>
      </c>
      <c r="M31" s="20">
        <v>0</v>
      </c>
      <c r="N31" s="24" t="str">
        <f t="shared" si="4"/>
        <v/>
      </c>
      <c r="O31" s="20">
        <v>0</v>
      </c>
      <c r="P31" s="24" t="str">
        <f t="shared" si="5"/>
        <v/>
      </c>
      <c r="Q31" s="20">
        <v>0</v>
      </c>
      <c r="R31" s="223" t="str">
        <f t="shared" si="6"/>
        <v/>
      </c>
    </row>
    <row r="32" spans="2:18" ht="15" customHeight="1" x14ac:dyDescent="0.2">
      <c r="B32" s="222">
        <v>21</v>
      </c>
      <c r="C32" s="356">
        <f>IFERROR(VLOOKUP(B32,'Planilha Orçamentária'!$B:$K,3,FALSE),0)</f>
        <v>0</v>
      </c>
      <c r="D32" s="357"/>
      <c r="E32" s="20">
        <f>IFERROR(VLOOKUP(B32,'Planilha Orçamentária'!$B:$K,9,FALSE),0)</f>
        <v>0</v>
      </c>
      <c r="F32" s="21" t="str">
        <f t="shared" si="0"/>
        <v/>
      </c>
      <c r="G32" s="22">
        <v>0</v>
      </c>
      <c r="H32" s="23" t="str">
        <f t="shared" si="1"/>
        <v/>
      </c>
      <c r="I32" s="20">
        <v>0</v>
      </c>
      <c r="J32" s="23" t="str">
        <f t="shared" si="2"/>
        <v/>
      </c>
      <c r="K32" s="20">
        <v>0</v>
      </c>
      <c r="L32" s="23" t="str">
        <f t="shared" si="3"/>
        <v/>
      </c>
      <c r="M32" s="20">
        <v>0</v>
      </c>
      <c r="N32" s="24" t="str">
        <f t="shared" si="4"/>
        <v/>
      </c>
      <c r="O32" s="20">
        <v>0</v>
      </c>
      <c r="P32" s="24" t="str">
        <f t="shared" si="5"/>
        <v/>
      </c>
      <c r="Q32" s="20">
        <v>0</v>
      </c>
      <c r="R32" s="223" t="str">
        <f t="shared" si="6"/>
        <v/>
      </c>
    </row>
    <row r="33" spans="2:18" ht="15" customHeight="1" x14ac:dyDescent="0.2">
      <c r="B33" s="222">
        <v>22</v>
      </c>
      <c r="C33" s="356">
        <f>IFERROR(VLOOKUP(B33,'Planilha Orçamentária'!$B:$K,3,FALSE),0)</f>
        <v>0</v>
      </c>
      <c r="D33" s="357"/>
      <c r="E33" s="20">
        <f>IFERROR(VLOOKUP(B33,'Planilha Orçamentária'!$B:$K,9,FALSE),0)</f>
        <v>0</v>
      </c>
      <c r="F33" s="21" t="str">
        <f t="shared" si="0"/>
        <v/>
      </c>
      <c r="G33" s="22">
        <v>0</v>
      </c>
      <c r="H33" s="23" t="str">
        <f t="shared" si="1"/>
        <v/>
      </c>
      <c r="I33" s="20">
        <v>0</v>
      </c>
      <c r="J33" s="23" t="str">
        <f t="shared" si="2"/>
        <v/>
      </c>
      <c r="K33" s="20">
        <v>0</v>
      </c>
      <c r="L33" s="23" t="str">
        <f t="shared" si="3"/>
        <v/>
      </c>
      <c r="M33" s="20">
        <v>0</v>
      </c>
      <c r="N33" s="24" t="str">
        <f t="shared" si="4"/>
        <v/>
      </c>
      <c r="O33" s="20">
        <v>0</v>
      </c>
      <c r="P33" s="24" t="str">
        <f t="shared" si="5"/>
        <v/>
      </c>
      <c r="Q33" s="20">
        <v>0</v>
      </c>
      <c r="R33" s="223" t="str">
        <f t="shared" si="6"/>
        <v/>
      </c>
    </row>
    <row r="34" spans="2:18" ht="15" customHeight="1" x14ac:dyDescent="0.2">
      <c r="B34" s="222">
        <v>23</v>
      </c>
      <c r="C34" s="356">
        <f>IFERROR(VLOOKUP(B34,'Planilha Orçamentária'!$B:$K,3,FALSE),0)</f>
        <v>0</v>
      </c>
      <c r="D34" s="357"/>
      <c r="E34" s="20">
        <f>IFERROR(VLOOKUP(B34,'Planilha Orçamentária'!$B:$K,9,FALSE),0)</f>
        <v>0</v>
      </c>
      <c r="F34" s="21" t="str">
        <f t="shared" si="0"/>
        <v/>
      </c>
      <c r="G34" s="22">
        <v>0</v>
      </c>
      <c r="H34" s="23" t="str">
        <f t="shared" si="1"/>
        <v/>
      </c>
      <c r="I34" s="20">
        <v>0</v>
      </c>
      <c r="J34" s="23" t="str">
        <f t="shared" si="2"/>
        <v/>
      </c>
      <c r="K34" s="20">
        <v>0</v>
      </c>
      <c r="L34" s="23" t="str">
        <f t="shared" si="3"/>
        <v/>
      </c>
      <c r="M34" s="20">
        <v>0</v>
      </c>
      <c r="N34" s="24" t="str">
        <f t="shared" si="4"/>
        <v/>
      </c>
      <c r="O34" s="20">
        <v>0</v>
      </c>
      <c r="P34" s="24" t="str">
        <f t="shared" si="5"/>
        <v/>
      </c>
      <c r="Q34" s="20">
        <v>0</v>
      </c>
      <c r="R34" s="223" t="str">
        <f t="shared" si="6"/>
        <v/>
      </c>
    </row>
    <row r="35" spans="2:18" ht="15" customHeight="1" x14ac:dyDescent="0.2">
      <c r="B35" s="222">
        <v>24</v>
      </c>
      <c r="C35" s="356">
        <f>IFERROR(VLOOKUP(B35,'Planilha Orçamentária'!$B:$K,3,FALSE),0)</f>
        <v>0</v>
      </c>
      <c r="D35" s="357"/>
      <c r="E35" s="20">
        <f>IFERROR(VLOOKUP(B35,'Planilha Orçamentária'!$B:$K,9,FALSE),0)</f>
        <v>0</v>
      </c>
      <c r="F35" s="21" t="str">
        <f t="shared" si="0"/>
        <v/>
      </c>
      <c r="G35" s="22">
        <v>0</v>
      </c>
      <c r="H35" s="23" t="str">
        <f t="shared" si="1"/>
        <v/>
      </c>
      <c r="I35" s="20">
        <v>0</v>
      </c>
      <c r="J35" s="23" t="str">
        <f t="shared" si="2"/>
        <v/>
      </c>
      <c r="K35" s="20">
        <v>0</v>
      </c>
      <c r="L35" s="23" t="str">
        <f t="shared" si="3"/>
        <v/>
      </c>
      <c r="M35" s="20">
        <v>0</v>
      </c>
      <c r="N35" s="24" t="str">
        <f t="shared" si="4"/>
        <v/>
      </c>
      <c r="O35" s="20">
        <v>0</v>
      </c>
      <c r="P35" s="24" t="str">
        <f t="shared" si="5"/>
        <v/>
      </c>
      <c r="Q35" s="20">
        <v>0</v>
      </c>
      <c r="R35" s="223" t="str">
        <f t="shared" si="6"/>
        <v/>
      </c>
    </row>
    <row r="36" spans="2:18" ht="15" customHeight="1" x14ac:dyDescent="0.2">
      <c r="B36" s="224">
        <v>25</v>
      </c>
      <c r="C36" s="391">
        <f>IFERROR(VLOOKUP(B36,'Planilha Orçamentária'!$B:$K,3,FALSE),0)</f>
        <v>0</v>
      </c>
      <c r="D36" s="392"/>
      <c r="E36" s="225">
        <f>IFERROR(VLOOKUP(B36,'Planilha Orçamentária'!$B:$K,9,FALSE),0)</f>
        <v>0</v>
      </c>
      <c r="F36" s="226" t="str">
        <f t="shared" si="0"/>
        <v/>
      </c>
      <c r="G36" s="227">
        <v>0</v>
      </c>
      <c r="H36" s="228" t="str">
        <f t="shared" si="1"/>
        <v/>
      </c>
      <c r="I36" s="225">
        <v>0</v>
      </c>
      <c r="J36" s="228" t="str">
        <f t="shared" si="2"/>
        <v/>
      </c>
      <c r="K36" s="225">
        <v>0</v>
      </c>
      <c r="L36" s="228" t="str">
        <f t="shared" si="3"/>
        <v/>
      </c>
      <c r="M36" s="225">
        <v>0</v>
      </c>
      <c r="N36" s="229" t="str">
        <f t="shared" si="4"/>
        <v/>
      </c>
      <c r="O36" s="225">
        <v>0</v>
      </c>
      <c r="P36" s="229" t="str">
        <f t="shared" si="5"/>
        <v/>
      </c>
      <c r="Q36" s="225">
        <v>0</v>
      </c>
      <c r="R36" s="230" t="str">
        <f t="shared" si="6"/>
        <v/>
      </c>
    </row>
    <row r="37" spans="2:18" ht="15" customHeight="1" x14ac:dyDescent="0.2">
      <c r="B37" s="25"/>
      <c r="C37" s="25"/>
      <c r="D37" s="26"/>
      <c r="E37" s="27"/>
      <c r="F37" s="28"/>
      <c r="G37" s="27"/>
      <c r="H37" s="29"/>
      <c r="I37" s="27"/>
      <c r="J37" s="29"/>
      <c r="K37" s="27"/>
      <c r="L37" s="29"/>
      <c r="M37" s="27"/>
      <c r="N37" s="29"/>
      <c r="O37" s="27"/>
      <c r="P37" s="29"/>
      <c r="Q37" s="27"/>
      <c r="R37" s="29"/>
    </row>
    <row r="38" spans="2:18" ht="15" customHeight="1" x14ac:dyDescent="0.2">
      <c r="B38" s="372" t="s">
        <v>1001</v>
      </c>
      <c r="C38" s="373"/>
      <c r="D38" s="373"/>
      <c r="E38" s="204">
        <f>SUM(E12:E36)</f>
        <v>0</v>
      </c>
      <c r="F38" s="205">
        <f>SUM(F12:F36)</f>
        <v>0</v>
      </c>
      <c r="G38" s="206">
        <f>SUM(G12:G36)</f>
        <v>0</v>
      </c>
      <c r="H38" s="207">
        <f>IFERROR(G38/$E$38,0)</f>
        <v>0</v>
      </c>
      <c r="I38" s="208">
        <f>SUM(I12:I36)</f>
        <v>0</v>
      </c>
      <c r="J38" s="207">
        <f>IFERROR(I38/$E$38,0)</f>
        <v>0</v>
      </c>
      <c r="K38" s="208">
        <f>SUM(K12:K36)</f>
        <v>0</v>
      </c>
      <c r="L38" s="207">
        <f>IFERROR(K38/$E$38,0)</f>
        <v>0</v>
      </c>
      <c r="M38" s="208">
        <f>SUM(M12:M36)</f>
        <v>0</v>
      </c>
      <c r="N38" s="207">
        <f>IFERROR(M38/$E$38,0)</f>
        <v>0</v>
      </c>
      <c r="O38" s="208">
        <f>SUM(O12:O36)</f>
        <v>0</v>
      </c>
      <c r="P38" s="207">
        <f>IFERROR(O38/$E$38,0)</f>
        <v>0</v>
      </c>
      <c r="Q38" s="208">
        <f>SUM(Q12:Q36)</f>
        <v>0</v>
      </c>
      <c r="R38" s="209">
        <f>IFERROR(Q38/$E$38,0)</f>
        <v>0</v>
      </c>
    </row>
    <row r="39" spans="2:18" ht="15" customHeight="1" x14ac:dyDescent="0.2">
      <c r="B39" s="374" t="s">
        <v>1002</v>
      </c>
      <c r="C39" s="375"/>
      <c r="D39" s="375"/>
      <c r="E39" s="210">
        <f>LARGE(G39:R39,1)</f>
        <v>0</v>
      </c>
      <c r="F39" s="211">
        <f>IFERROR(E39/E38,0)</f>
        <v>0</v>
      </c>
      <c r="G39" s="212">
        <f>G38</f>
        <v>0</v>
      </c>
      <c r="H39" s="213">
        <f>H38</f>
        <v>0</v>
      </c>
      <c r="I39" s="214">
        <f t="shared" ref="I39:R39" si="7">G39+I38</f>
        <v>0</v>
      </c>
      <c r="J39" s="213">
        <f t="shared" si="7"/>
        <v>0</v>
      </c>
      <c r="K39" s="214">
        <f t="shared" si="7"/>
        <v>0</v>
      </c>
      <c r="L39" s="213">
        <f t="shared" si="7"/>
        <v>0</v>
      </c>
      <c r="M39" s="214">
        <f t="shared" si="7"/>
        <v>0</v>
      </c>
      <c r="N39" s="215">
        <f t="shared" si="7"/>
        <v>0</v>
      </c>
      <c r="O39" s="214">
        <f t="shared" si="7"/>
        <v>0</v>
      </c>
      <c r="P39" s="215">
        <f t="shared" si="7"/>
        <v>0</v>
      </c>
      <c r="Q39" s="214">
        <f t="shared" si="7"/>
        <v>0</v>
      </c>
      <c r="R39" s="216">
        <f t="shared" si="7"/>
        <v>0</v>
      </c>
    </row>
    <row r="40" spans="2:18" ht="10.15" customHeight="1" x14ac:dyDescent="0.2"/>
    <row r="41" spans="2:18" ht="15" hidden="1" customHeight="1" x14ac:dyDescent="0.2"/>
    <row r="42" spans="2:18" ht="15" hidden="1" customHeight="1" x14ac:dyDescent="0.25">
      <c r="B42" s="30"/>
      <c r="C42" s="30"/>
    </row>
    <row r="43" spans="2:18" ht="15" hidden="1" customHeight="1" x14ac:dyDescent="0.2">
      <c r="B43" s="6"/>
      <c r="C43" s="6"/>
    </row>
    <row r="44" spans="2:18" ht="15" hidden="1" customHeight="1" x14ac:dyDescent="0.2">
      <c r="B44" s="6"/>
      <c r="C44" s="6"/>
    </row>
    <row r="45" spans="2:18" ht="15" hidden="1" customHeight="1" x14ac:dyDescent="0.2">
      <c r="B45" s="6"/>
      <c r="C45" s="6"/>
    </row>
    <row r="46" spans="2:18" ht="15" hidden="1" customHeight="1" x14ac:dyDescent="0.2"/>
    <row r="47" spans="2:18" ht="15" hidden="1" customHeight="1" x14ac:dyDescent="0.2"/>
    <row r="48" spans="2:18" ht="15" hidden="1" customHeight="1" x14ac:dyDescent="0.2">
      <c r="B48" s="31"/>
      <c r="C48" s="31"/>
    </row>
    <row r="49" spans="4:7" ht="15" hidden="1" customHeight="1" x14ac:dyDescent="0.2">
      <c r="D49" s="5"/>
      <c r="E49" s="5"/>
      <c r="F49" s="5"/>
      <c r="G49" s="5"/>
    </row>
    <row r="50" spans="4:7" ht="15" hidden="1" customHeight="1" x14ac:dyDescent="0.2"/>
    <row r="51" spans="4:7" ht="15" hidden="1" customHeight="1" x14ac:dyDescent="0.2"/>
    <row r="52" spans="4:7" ht="15" hidden="1" customHeight="1" x14ac:dyDescent="0.2"/>
    <row r="53" spans="4:7" ht="15" hidden="1" customHeight="1" x14ac:dyDescent="0.2"/>
    <row r="54" spans="4:7" ht="15" hidden="1" customHeight="1" x14ac:dyDescent="0.2"/>
  </sheetData>
  <sheetProtection selectLockedCells="1"/>
  <mergeCells count="50">
    <mergeCell ref="B38:D38"/>
    <mergeCell ref="B39:D39"/>
    <mergeCell ref="B9:R9"/>
    <mergeCell ref="B10:B11"/>
    <mergeCell ref="E10:F10"/>
    <mergeCell ref="G10:H10"/>
    <mergeCell ref="I10:J10"/>
    <mergeCell ref="K10:L10"/>
    <mergeCell ref="M10:N10"/>
    <mergeCell ref="O10:P10"/>
    <mergeCell ref="C10:D10"/>
    <mergeCell ref="C11:D11"/>
    <mergeCell ref="C12:D12"/>
    <mergeCell ref="C16:D16"/>
    <mergeCell ref="C17:D17"/>
    <mergeCell ref="C36:D36"/>
    <mergeCell ref="C34:D34"/>
    <mergeCell ref="C35:D35"/>
    <mergeCell ref="B4:C4"/>
    <mergeCell ref="B5:C5"/>
    <mergeCell ref="B6:C6"/>
    <mergeCell ref="B7:C7"/>
    <mergeCell ref="B8:C8"/>
    <mergeCell ref="D4:F4"/>
    <mergeCell ref="C28:D28"/>
    <mergeCell ref="C29:D29"/>
    <mergeCell ref="C30:D30"/>
    <mergeCell ref="C31:D31"/>
    <mergeCell ref="C32:D32"/>
    <mergeCell ref="C14:D14"/>
    <mergeCell ref="C15:D15"/>
    <mergeCell ref="B2:R2"/>
    <mergeCell ref="B3:R3"/>
    <mergeCell ref="Q10:R10"/>
    <mergeCell ref="D5:F5"/>
    <mergeCell ref="D6:F6"/>
    <mergeCell ref="D7:F7"/>
    <mergeCell ref="D8:F8"/>
    <mergeCell ref="C13:D13"/>
    <mergeCell ref="C33:D33"/>
    <mergeCell ref="C25:D25"/>
    <mergeCell ref="C26:D26"/>
    <mergeCell ref="C27:D27"/>
    <mergeCell ref="C18:D18"/>
    <mergeCell ref="C19:D19"/>
    <mergeCell ref="C20:D20"/>
    <mergeCell ref="C21:D21"/>
    <mergeCell ref="C22:D22"/>
    <mergeCell ref="C23:D23"/>
    <mergeCell ref="C24:D24"/>
  </mergeCells>
  <printOptions horizontalCentered="1"/>
  <pageMargins left="0.39370078740157483" right="0.39370078740157483" top="0.78740157480314965" bottom="0.78740157480314965" header="0.31496062992125984" footer="0.39370078740157483"/>
  <pageSetup paperSize="9" scale="57" fitToHeight="0" orientation="landscape" r:id="rId1"/>
  <headerFooter scaleWithDoc="0">
    <oddFooter>&amp;C&amp;"Arial,Normal"________________________________________
Assinatura do Responsável Técnico&amp;R&amp;P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5">
    <tabColor theme="9" tint="0.59999389629810485"/>
    <pageSetUpPr fitToPage="1"/>
  </sheetPr>
  <dimension ref="A1:WVX24"/>
  <sheetViews>
    <sheetView showGridLines="0" zoomScale="80" zoomScaleNormal="80" zoomScaleSheetLayoutView="70" workbookViewId="0">
      <selection activeCell="D8" sqref="D8:F8"/>
    </sheetView>
  </sheetViews>
  <sheetFormatPr defaultColWidth="0" defaultRowHeight="15" customHeight="1" zeroHeight="1" x14ac:dyDescent="0.25"/>
  <cols>
    <col min="1" max="1" width="1.7109375" style="60" customWidth="1"/>
    <col min="2" max="2" width="6.7109375" style="61" customWidth="1"/>
    <col min="3" max="3" width="15.7109375" style="61" customWidth="1"/>
    <col min="4" max="4" width="70.7109375" style="62" customWidth="1"/>
    <col min="5" max="5" width="8.7109375" style="61" customWidth="1"/>
    <col min="6" max="6" width="15.7109375" style="63" customWidth="1"/>
    <col min="7" max="10" width="15.7109375" style="64" customWidth="1"/>
    <col min="11" max="13" width="18.7109375" style="64" customWidth="1"/>
    <col min="14" max="14" width="15.85546875" style="64" customWidth="1"/>
    <col min="15" max="15" width="1.7109375" style="60" customWidth="1"/>
    <col min="16" max="254" width="9.140625" style="60" hidden="1"/>
    <col min="255" max="255" width="2.42578125" style="60" hidden="1"/>
    <col min="256" max="258" width="12.42578125" style="60" hidden="1"/>
    <col min="259" max="259" width="82" style="60" hidden="1"/>
    <col min="260" max="260" width="7.140625" style="60" hidden="1"/>
    <col min="261" max="261" width="16.5703125" style="60" hidden="1"/>
    <col min="262" max="262" width="11.42578125" style="60" hidden="1"/>
    <col min="263" max="263" width="12" style="60" hidden="1"/>
    <col min="264" max="264" width="10.85546875" style="60" hidden="1"/>
    <col min="265" max="265" width="17.7109375" style="60" hidden="1"/>
    <col min="266" max="266" width="0.140625" style="60" hidden="1"/>
    <col min="267" max="268" width="15.7109375" style="60" hidden="1"/>
    <col min="269" max="269" width="14.28515625" style="60" hidden="1"/>
    <col min="270" max="270" width="15.85546875" style="60" hidden="1"/>
    <col min="271" max="271" width="2" style="60" hidden="1"/>
    <col min="272" max="510" width="9.140625" style="60" hidden="1"/>
    <col min="511" max="511" width="2.42578125" style="60" hidden="1"/>
    <col min="512" max="514" width="12.42578125" style="60" hidden="1"/>
    <col min="515" max="515" width="82" style="60" hidden="1"/>
    <col min="516" max="516" width="7.140625" style="60" hidden="1"/>
    <col min="517" max="517" width="16.5703125" style="60" hidden="1"/>
    <col min="518" max="518" width="11.42578125" style="60" hidden="1"/>
    <col min="519" max="519" width="12" style="60" hidden="1"/>
    <col min="520" max="520" width="10.85546875" style="60" hidden="1"/>
    <col min="521" max="521" width="17.7109375" style="60" hidden="1"/>
    <col min="522" max="522" width="0.140625" style="60" hidden="1"/>
    <col min="523" max="524" width="15.7109375" style="60" hidden="1"/>
    <col min="525" max="525" width="14.28515625" style="60" hidden="1"/>
    <col min="526" max="526" width="15.85546875" style="60" hidden="1"/>
    <col min="527" max="527" width="2" style="60" hidden="1"/>
    <col min="528" max="766" width="9.140625" style="60" hidden="1"/>
    <col min="767" max="767" width="2.42578125" style="60" hidden="1"/>
    <col min="768" max="770" width="12.42578125" style="60" hidden="1"/>
    <col min="771" max="771" width="82" style="60" hidden="1"/>
    <col min="772" max="772" width="7.140625" style="60" hidden="1"/>
    <col min="773" max="773" width="16.5703125" style="60" hidden="1"/>
    <col min="774" max="774" width="11.42578125" style="60" hidden="1"/>
    <col min="775" max="775" width="12" style="60" hidden="1"/>
    <col min="776" max="776" width="10.85546875" style="60" hidden="1"/>
    <col min="777" max="777" width="17.7109375" style="60" hidden="1"/>
    <col min="778" max="778" width="0.140625" style="60" hidden="1"/>
    <col min="779" max="780" width="15.7109375" style="60" hidden="1"/>
    <col min="781" max="781" width="14.28515625" style="60" hidden="1"/>
    <col min="782" max="782" width="15.85546875" style="60" hidden="1"/>
    <col min="783" max="783" width="2" style="60" hidden="1"/>
    <col min="784" max="1022" width="9.140625" style="60" hidden="1"/>
    <col min="1023" max="1023" width="2.42578125" style="60" hidden="1"/>
    <col min="1024" max="1026" width="12.42578125" style="60" hidden="1"/>
    <col min="1027" max="1027" width="82" style="60" hidden="1"/>
    <col min="1028" max="1028" width="7.140625" style="60" hidden="1"/>
    <col min="1029" max="1029" width="16.5703125" style="60" hidden="1"/>
    <col min="1030" max="1030" width="11.42578125" style="60" hidden="1"/>
    <col min="1031" max="1031" width="12" style="60" hidden="1"/>
    <col min="1032" max="1032" width="10.85546875" style="60" hidden="1"/>
    <col min="1033" max="1033" width="17.7109375" style="60" hidden="1"/>
    <col min="1034" max="1034" width="0.140625" style="60" hidden="1"/>
    <col min="1035" max="1036" width="15.7109375" style="60" hidden="1"/>
    <col min="1037" max="1037" width="14.28515625" style="60" hidden="1"/>
    <col min="1038" max="1038" width="15.85546875" style="60" hidden="1"/>
    <col min="1039" max="1039" width="2" style="60" hidden="1"/>
    <col min="1040" max="1278" width="9.140625" style="60" hidden="1"/>
    <col min="1279" max="1279" width="2.42578125" style="60" hidden="1"/>
    <col min="1280" max="1282" width="12.42578125" style="60" hidden="1"/>
    <col min="1283" max="1283" width="82" style="60" hidden="1"/>
    <col min="1284" max="1284" width="7.140625" style="60" hidden="1"/>
    <col min="1285" max="1285" width="16.5703125" style="60" hidden="1"/>
    <col min="1286" max="1286" width="11.42578125" style="60" hidden="1"/>
    <col min="1287" max="1287" width="12" style="60" hidden="1"/>
    <col min="1288" max="1288" width="10.85546875" style="60" hidden="1"/>
    <col min="1289" max="1289" width="17.7109375" style="60" hidden="1"/>
    <col min="1290" max="1290" width="0.140625" style="60" hidden="1"/>
    <col min="1291" max="1292" width="15.7109375" style="60" hidden="1"/>
    <col min="1293" max="1293" width="14.28515625" style="60" hidden="1"/>
    <col min="1294" max="1294" width="15.85546875" style="60" hidden="1"/>
    <col min="1295" max="1295" width="2" style="60" hidden="1"/>
    <col min="1296" max="1534" width="9.140625" style="60" hidden="1"/>
    <col min="1535" max="1535" width="2.42578125" style="60" hidden="1"/>
    <col min="1536" max="1538" width="12.42578125" style="60" hidden="1"/>
    <col min="1539" max="1539" width="82" style="60" hidden="1"/>
    <col min="1540" max="1540" width="7.140625" style="60" hidden="1"/>
    <col min="1541" max="1541" width="16.5703125" style="60" hidden="1"/>
    <col min="1542" max="1542" width="11.42578125" style="60" hidden="1"/>
    <col min="1543" max="1543" width="12" style="60" hidden="1"/>
    <col min="1544" max="1544" width="10.85546875" style="60" hidden="1"/>
    <col min="1545" max="1545" width="17.7109375" style="60" hidden="1"/>
    <col min="1546" max="1546" width="0.140625" style="60" hidden="1"/>
    <col min="1547" max="1548" width="15.7109375" style="60" hidden="1"/>
    <col min="1549" max="1549" width="14.28515625" style="60" hidden="1"/>
    <col min="1550" max="1550" width="15.85546875" style="60" hidden="1"/>
    <col min="1551" max="1551" width="2" style="60" hidden="1"/>
    <col min="1552" max="1790" width="9.140625" style="60" hidden="1"/>
    <col min="1791" max="1791" width="2.42578125" style="60" hidden="1"/>
    <col min="1792" max="1794" width="12.42578125" style="60" hidden="1"/>
    <col min="1795" max="1795" width="82" style="60" hidden="1"/>
    <col min="1796" max="1796" width="7.140625" style="60" hidden="1"/>
    <col min="1797" max="1797" width="16.5703125" style="60" hidden="1"/>
    <col min="1798" max="1798" width="11.42578125" style="60" hidden="1"/>
    <col min="1799" max="1799" width="12" style="60" hidden="1"/>
    <col min="1800" max="1800" width="10.85546875" style="60" hidden="1"/>
    <col min="1801" max="1801" width="17.7109375" style="60" hidden="1"/>
    <col min="1802" max="1802" width="0.140625" style="60" hidden="1"/>
    <col min="1803" max="1804" width="15.7109375" style="60" hidden="1"/>
    <col min="1805" max="1805" width="14.28515625" style="60" hidden="1"/>
    <col min="1806" max="1806" width="15.85546875" style="60" hidden="1"/>
    <col min="1807" max="1807" width="2" style="60" hidden="1"/>
    <col min="1808" max="2046" width="9.140625" style="60" hidden="1"/>
    <col min="2047" max="2047" width="2.42578125" style="60" hidden="1"/>
    <col min="2048" max="2050" width="12.42578125" style="60" hidden="1"/>
    <col min="2051" max="2051" width="82" style="60" hidden="1"/>
    <col min="2052" max="2052" width="7.140625" style="60" hidden="1"/>
    <col min="2053" max="2053" width="16.5703125" style="60" hidden="1"/>
    <col min="2054" max="2054" width="11.42578125" style="60" hidden="1"/>
    <col min="2055" max="2055" width="12" style="60" hidden="1"/>
    <col min="2056" max="2056" width="10.85546875" style="60" hidden="1"/>
    <col min="2057" max="2057" width="17.7109375" style="60" hidden="1"/>
    <col min="2058" max="2058" width="0.140625" style="60" hidden="1"/>
    <col min="2059" max="2060" width="15.7109375" style="60" hidden="1"/>
    <col min="2061" max="2061" width="14.28515625" style="60" hidden="1"/>
    <col min="2062" max="2062" width="15.85546875" style="60" hidden="1"/>
    <col min="2063" max="2063" width="2" style="60" hidden="1"/>
    <col min="2064" max="2302" width="9.140625" style="60" hidden="1"/>
    <col min="2303" max="2303" width="2.42578125" style="60" hidden="1"/>
    <col min="2304" max="2306" width="12.42578125" style="60" hidden="1"/>
    <col min="2307" max="2307" width="82" style="60" hidden="1"/>
    <col min="2308" max="2308" width="7.140625" style="60" hidden="1"/>
    <col min="2309" max="2309" width="16.5703125" style="60" hidden="1"/>
    <col min="2310" max="2310" width="11.42578125" style="60" hidden="1"/>
    <col min="2311" max="2311" width="12" style="60" hidden="1"/>
    <col min="2312" max="2312" width="10.85546875" style="60" hidden="1"/>
    <col min="2313" max="2313" width="17.7109375" style="60" hidden="1"/>
    <col min="2314" max="2314" width="0.140625" style="60" hidden="1"/>
    <col min="2315" max="2316" width="15.7109375" style="60" hidden="1"/>
    <col min="2317" max="2317" width="14.28515625" style="60" hidden="1"/>
    <col min="2318" max="2318" width="15.85546875" style="60" hidden="1"/>
    <col min="2319" max="2319" width="2" style="60" hidden="1"/>
    <col min="2320" max="2558" width="9.140625" style="60" hidden="1"/>
    <col min="2559" max="2559" width="2.42578125" style="60" hidden="1"/>
    <col min="2560" max="2562" width="12.42578125" style="60" hidden="1"/>
    <col min="2563" max="2563" width="82" style="60" hidden="1"/>
    <col min="2564" max="2564" width="7.140625" style="60" hidden="1"/>
    <col min="2565" max="2565" width="16.5703125" style="60" hidden="1"/>
    <col min="2566" max="2566" width="11.42578125" style="60" hidden="1"/>
    <col min="2567" max="2567" width="12" style="60" hidden="1"/>
    <col min="2568" max="2568" width="10.85546875" style="60" hidden="1"/>
    <col min="2569" max="2569" width="17.7109375" style="60" hidden="1"/>
    <col min="2570" max="2570" width="0.140625" style="60" hidden="1"/>
    <col min="2571" max="2572" width="15.7109375" style="60" hidden="1"/>
    <col min="2573" max="2573" width="14.28515625" style="60" hidden="1"/>
    <col min="2574" max="2574" width="15.85546875" style="60" hidden="1"/>
    <col min="2575" max="2575" width="2" style="60" hidden="1"/>
    <col min="2576" max="2814" width="9.140625" style="60" hidden="1"/>
    <col min="2815" max="2815" width="2.42578125" style="60" hidden="1"/>
    <col min="2816" max="2818" width="12.42578125" style="60" hidden="1"/>
    <col min="2819" max="2819" width="82" style="60" hidden="1"/>
    <col min="2820" max="2820" width="7.140625" style="60" hidden="1"/>
    <col min="2821" max="2821" width="16.5703125" style="60" hidden="1"/>
    <col min="2822" max="2822" width="11.42578125" style="60" hidden="1"/>
    <col min="2823" max="2823" width="12" style="60" hidden="1"/>
    <col min="2824" max="2824" width="10.85546875" style="60" hidden="1"/>
    <col min="2825" max="2825" width="17.7109375" style="60" hidden="1"/>
    <col min="2826" max="2826" width="0.140625" style="60" hidden="1"/>
    <col min="2827" max="2828" width="15.7109375" style="60" hidden="1"/>
    <col min="2829" max="2829" width="14.28515625" style="60" hidden="1"/>
    <col min="2830" max="2830" width="15.85546875" style="60" hidden="1"/>
    <col min="2831" max="2831" width="2" style="60" hidden="1"/>
    <col min="2832" max="3070" width="9.140625" style="60" hidden="1"/>
    <col min="3071" max="3071" width="2.42578125" style="60" hidden="1"/>
    <col min="3072" max="3074" width="12.42578125" style="60" hidden="1"/>
    <col min="3075" max="3075" width="82" style="60" hidden="1"/>
    <col min="3076" max="3076" width="7.140625" style="60" hidden="1"/>
    <col min="3077" max="3077" width="16.5703125" style="60" hidden="1"/>
    <col min="3078" max="3078" width="11.42578125" style="60" hidden="1"/>
    <col min="3079" max="3079" width="12" style="60" hidden="1"/>
    <col min="3080" max="3080" width="10.85546875" style="60" hidden="1"/>
    <col min="3081" max="3081" width="17.7109375" style="60" hidden="1"/>
    <col min="3082" max="3082" width="0.140625" style="60" hidden="1"/>
    <col min="3083" max="3084" width="15.7109375" style="60" hidden="1"/>
    <col min="3085" max="3085" width="14.28515625" style="60" hidden="1"/>
    <col min="3086" max="3086" width="15.85546875" style="60" hidden="1"/>
    <col min="3087" max="3087" width="2" style="60" hidden="1"/>
    <col min="3088" max="3326" width="9.140625" style="60" hidden="1"/>
    <col min="3327" max="3327" width="2.42578125" style="60" hidden="1"/>
    <col min="3328" max="3330" width="12.42578125" style="60" hidden="1"/>
    <col min="3331" max="3331" width="82" style="60" hidden="1"/>
    <col min="3332" max="3332" width="7.140625" style="60" hidden="1"/>
    <col min="3333" max="3333" width="16.5703125" style="60" hidden="1"/>
    <col min="3334" max="3334" width="11.42578125" style="60" hidden="1"/>
    <col min="3335" max="3335" width="12" style="60" hidden="1"/>
    <col min="3336" max="3336" width="10.85546875" style="60" hidden="1"/>
    <col min="3337" max="3337" width="17.7109375" style="60" hidden="1"/>
    <col min="3338" max="3338" width="0.140625" style="60" hidden="1"/>
    <col min="3339" max="3340" width="15.7109375" style="60" hidden="1"/>
    <col min="3341" max="3341" width="14.28515625" style="60" hidden="1"/>
    <col min="3342" max="3342" width="15.85546875" style="60" hidden="1"/>
    <col min="3343" max="3343" width="2" style="60" hidden="1"/>
    <col min="3344" max="3582" width="9.140625" style="60" hidden="1"/>
    <col min="3583" max="3583" width="2.42578125" style="60" hidden="1"/>
    <col min="3584" max="3586" width="12.42578125" style="60" hidden="1"/>
    <col min="3587" max="3587" width="82" style="60" hidden="1"/>
    <col min="3588" max="3588" width="7.140625" style="60" hidden="1"/>
    <col min="3589" max="3589" width="16.5703125" style="60" hidden="1"/>
    <col min="3590" max="3590" width="11.42578125" style="60" hidden="1"/>
    <col min="3591" max="3591" width="12" style="60" hidden="1"/>
    <col min="3592" max="3592" width="10.85546875" style="60" hidden="1"/>
    <col min="3593" max="3593" width="17.7109375" style="60" hidden="1"/>
    <col min="3594" max="3594" width="0.140625" style="60" hidden="1"/>
    <col min="3595" max="3596" width="15.7109375" style="60" hidden="1"/>
    <col min="3597" max="3597" width="14.28515625" style="60" hidden="1"/>
    <col min="3598" max="3598" width="15.85546875" style="60" hidden="1"/>
    <col min="3599" max="3599" width="2" style="60" hidden="1"/>
    <col min="3600" max="3838" width="9.140625" style="60" hidden="1"/>
    <col min="3839" max="3839" width="2.42578125" style="60" hidden="1"/>
    <col min="3840" max="3842" width="12.42578125" style="60" hidden="1"/>
    <col min="3843" max="3843" width="82" style="60" hidden="1"/>
    <col min="3844" max="3844" width="7.140625" style="60" hidden="1"/>
    <col min="3845" max="3845" width="16.5703125" style="60" hidden="1"/>
    <col min="3846" max="3846" width="11.42578125" style="60" hidden="1"/>
    <col min="3847" max="3847" width="12" style="60" hidden="1"/>
    <col min="3848" max="3848" width="10.85546875" style="60" hidden="1"/>
    <col min="3849" max="3849" width="17.7109375" style="60" hidden="1"/>
    <col min="3850" max="3850" width="0.140625" style="60" hidden="1"/>
    <col min="3851" max="3852" width="15.7109375" style="60" hidden="1"/>
    <col min="3853" max="3853" width="14.28515625" style="60" hidden="1"/>
    <col min="3854" max="3854" width="15.85546875" style="60" hidden="1"/>
    <col min="3855" max="3855" width="2" style="60" hidden="1"/>
    <col min="3856" max="4094" width="9.140625" style="60" hidden="1"/>
    <col min="4095" max="4095" width="2.42578125" style="60" hidden="1"/>
    <col min="4096" max="4098" width="12.42578125" style="60" hidden="1"/>
    <col min="4099" max="4099" width="82" style="60" hidden="1"/>
    <col min="4100" max="4100" width="7.140625" style="60" hidden="1"/>
    <col min="4101" max="4101" width="16.5703125" style="60" hidden="1"/>
    <col min="4102" max="4102" width="11.42578125" style="60" hidden="1"/>
    <col min="4103" max="4103" width="12" style="60" hidden="1"/>
    <col min="4104" max="4104" width="10.85546875" style="60" hidden="1"/>
    <col min="4105" max="4105" width="17.7109375" style="60" hidden="1"/>
    <col min="4106" max="4106" width="0.140625" style="60" hidden="1"/>
    <col min="4107" max="4108" width="15.7109375" style="60" hidden="1"/>
    <col min="4109" max="4109" width="14.28515625" style="60" hidden="1"/>
    <col min="4110" max="4110" width="15.85546875" style="60" hidden="1"/>
    <col min="4111" max="4111" width="2" style="60" hidden="1"/>
    <col min="4112" max="4350" width="9.140625" style="60" hidden="1"/>
    <col min="4351" max="4351" width="2.42578125" style="60" hidden="1"/>
    <col min="4352" max="4354" width="12.42578125" style="60" hidden="1"/>
    <col min="4355" max="4355" width="82" style="60" hidden="1"/>
    <col min="4356" max="4356" width="7.140625" style="60" hidden="1"/>
    <col min="4357" max="4357" width="16.5703125" style="60" hidden="1"/>
    <col min="4358" max="4358" width="11.42578125" style="60" hidden="1"/>
    <col min="4359" max="4359" width="12" style="60" hidden="1"/>
    <col min="4360" max="4360" width="10.85546875" style="60" hidden="1"/>
    <col min="4361" max="4361" width="17.7109375" style="60" hidden="1"/>
    <col min="4362" max="4362" width="0.140625" style="60" hidden="1"/>
    <col min="4363" max="4364" width="15.7109375" style="60" hidden="1"/>
    <col min="4365" max="4365" width="14.28515625" style="60" hidden="1"/>
    <col min="4366" max="4366" width="15.85546875" style="60" hidden="1"/>
    <col min="4367" max="4367" width="2" style="60" hidden="1"/>
    <col min="4368" max="4606" width="9.140625" style="60" hidden="1"/>
    <col min="4607" max="4607" width="2.42578125" style="60" hidden="1"/>
    <col min="4608" max="4610" width="12.42578125" style="60" hidden="1"/>
    <col min="4611" max="4611" width="82" style="60" hidden="1"/>
    <col min="4612" max="4612" width="7.140625" style="60" hidden="1"/>
    <col min="4613" max="4613" width="16.5703125" style="60" hidden="1"/>
    <col min="4614" max="4614" width="11.42578125" style="60" hidden="1"/>
    <col min="4615" max="4615" width="12" style="60" hidden="1"/>
    <col min="4616" max="4616" width="10.85546875" style="60" hidden="1"/>
    <col min="4617" max="4617" width="17.7109375" style="60" hidden="1"/>
    <col min="4618" max="4618" width="0.140625" style="60" hidden="1"/>
    <col min="4619" max="4620" width="15.7109375" style="60" hidden="1"/>
    <col min="4621" max="4621" width="14.28515625" style="60" hidden="1"/>
    <col min="4622" max="4622" width="15.85546875" style="60" hidden="1"/>
    <col min="4623" max="4623" width="2" style="60" hidden="1"/>
    <col min="4624" max="4862" width="9.140625" style="60" hidden="1"/>
    <col min="4863" max="4863" width="2.42578125" style="60" hidden="1"/>
    <col min="4864" max="4866" width="12.42578125" style="60" hidden="1"/>
    <col min="4867" max="4867" width="82" style="60" hidden="1"/>
    <col min="4868" max="4868" width="7.140625" style="60" hidden="1"/>
    <col min="4869" max="4869" width="16.5703125" style="60" hidden="1"/>
    <col min="4870" max="4870" width="11.42578125" style="60" hidden="1"/>
    <col min="4871" max="4871" width="12" style="60" hidden="1"/>
    <col min="4872" max="4872" width="10.85546875" style="60" hidden="1"/>
    <col min="4873" max="4873" width="17.7109375" style="60" hidden="1"/>
    <col min="4874" max="4874" width="0.140625" style="60" hidden="1"/>
    <col min="4875" max="4876" width="15.7109375" style="60" hidden="1"/>
    <col min="4877" max="4877" width="14.28515625" style="60" hidden="1"/>
    <col min="4878" max="4878" width="15.85546875" style="60" hidden="1"/>
    <col min="4879" max="4879" width="2" style="60" hidden="1"/>
    <col min="4880" max="5118" width="9.140625" style="60" hidden="1"/>
    <col min="5119" max="5119" width="2.42578125" style="60" hidden="1"/>
    <col min="5120" max="5122" width="12.42578125" style="60" hidden="1"/>
    <col min="5123" max="5123" width="82" style="60" hidden="1"/>
    <col min="5124" max="5124" width="7.140625" style="60" hidden="1"/>
    <col min="5125" max="5125" width="16.5703125" style="60" hidden="1"/>
    <col min="5126" max="5126" width="11.42578125" style="60" hidden="1"/>
    <col min="5127" max="5127" width="12" style="60" hidden="1"/>
    <col min="5128" max="5128" width="10.85546875" style="60" hidden="1"/>
    <col min="5129" max="5129" width="17.7109375" style="60" hidden="1"/>
    <col min="5130" max="5130" width="0.140625" style="60" hidden="1"/>
    <col min="5131" max="5132" width="15.7109375" style="60" hidden="1"/>
    <col min="5133" max="5133" width="14.28515625" style="60" hidden="1"/>
    <col min="5134" max="5134" width="15.85546875" style="60" hidden="1"/>
    <col min="5135" max="5135" width="2" style="60" hidden="1"/>
    <col min="5136" max="5374" width="9.140625" style="60" hidden="1"/>
    <col min="5375" max="5375" width="2.42578125" style="60" hidden="1"/>
    <col min="5376" max="5378" width="12.42578125" style="60" hidden="1"/>
    <col min="5379" max="5379" width="82" style="60" hidden="1"/>
    <col min="5380" max="5380" width="7.140625" style="60" hidden="1"/>
    <col min="5381" max="5381" width="16.5703125" style="60" hidden="1"/>
    <col min="5382" max="5382" width="11.42578125" style="60" hidden="1"/>
    <col min="5383" max="5383" width="12" style="60" hidden="1"/>
    <col min="5384" max="5384" width="10.85546875" style="60" hidden="1"/>
    <col min="5385" max="5385" width="17.7109375" style="60" hidden="1"/>
    <col min="5386" max="5386" width="0.140625" style="60" hidden="1"/>
    <col min="5387" max="5388" width="15.7109375" style="60" hidden="1"/>
    <col min="5389" max="5389" width="14.28515625" style="60" hidden="1"/>
    <col min="5390" max="5390" width="15.85546875" style="60" hidden="1"/>
    <col min="5391" max="5391" width="2" style="60" hidden="1"/>
    <col min="5392" max="5630" width="9.140625" style="60" hidden="1"/>
    <col min="5631" max="5631" width="2.42578125" style="60" hidden="1"/>
    <col min="5632" max="5634" width="12.42578125" style="60" hidden="1"/>
    <col min="5635" max="5635" width="82" style="60" hidden="1"/>
    <col min="5636" max="5636" width="7.140625" style="60" hidden="1"/>
    <col min="5637" max="5637" width="16.5703125" style="60" hidden="1"/>
    <col min="5638" max="5638" width="11.42578125" style="60" hidden="1"/>
    <col min="5639" max="5639" width="12" style="60" hidden="1"/>
    <col min="5640" max="5640" width="10.85546875" style="60" hidden="1"/>
    <col min="5641" max="5641" width="17.7109375" style="60" hidden="1"/>
    <col min="5642" max="5642" width="0.140625" style="60" hidden="1"/>
    <col min="5643" max="5644" width="15.7109375" style="60" hidden="1"/>
    <col min="5645" max="5645" width="14.28515625" style="60" hidden="1"/>
    <col min="5646" max="5646" width="15.85546875" style="60" hidden="1"/>
    <col min="5647" max="5647" width="2" style="60" hidden="1"/>
    <col min="5648" max="5886" width="9.140625" style="60" hidden="1"/>
    <col min="5887" max="5887" width="2.42578125" style="60" hidden="1"/>
    <col min="5888" max="5890" width="12.42578125" style="60" hidden="1"/>
    <col min="5891" max="5891" width="82" style="60" hidden="1"/>
    <col min="5892" max="5892" width="7.140625" style="60" hidden="1"/>
    <col min="5893" max="5893" width="16.5703125" style="60" hidden="1"/>
    <col min="5894" max="5894" width="11.42578125" style="60" hidden="1"/>
    <col min="5895" max="5895" width="12" style="60" hidden="1"/>
    <col min="5896" max="5896" width="10.85546875" style="60" hidden="1"/>
    <col min="5897" max="5897" width="17.7109375" style="60" hidden="1"/>
    <col min="5898" max="5898" width="0.140625" style="60" hidden="1"/>
    <col min="5899" max="5900" width="15.7109375" style="60" hidden="1"/>
    <col min="5901" max="5901" width="14.28515625" style="60" hidden="1"/>
    <col min="5902" max="5902" width="15.85546875" style="60" hidden="1"/>
    <col min="5903" max="5903" width="2" style="60" hidden="1"/>
    <col min="5904" max="6142" width="9.140625" style="60" hidden="1"/>
    <col min="6143" max="6143" width="2.42578125" style="60" hidden="1"/>
    <col min="6144" max="6146" width="12.42578125" style="60" hidden="1"/>
    <col min="6147" max="6147" width="82" style="60" hidden="1"/>
    <col min="6148" max="6148" width="7.140625" style="60" hidden="1"/>
    <col min="6149" max="6149" width="16.5703125" style="60" hidden="1"/>
    <col min="6150" max="6150" width="11.42578125" style="60" hidden="1"/>
    <col min="6151" max="6151" width="12" style="60" hidden="1"/>
    <col min="6152" max="6152" width="10.85546875" style="60" hidden="1"/>
    <col min="6153" max="6153" width="17.7109375" style="60" hidden="1"/>
    <col min="6154" max="6154" width="0.140625" style="60" hidden="1"/>
    <col min="6155" max="6156" width="15.7109375" style="60" hidden="1"/>
    <col min="6157" max="6157" width="14.28515625" style="60" hidden="1"/>
    <col min="6158" max="6158" width="15.85546875" style="60" hidden="1"/>
    <col min="6159" max="6159" width="2" style="60" hidden="1"/>
    <col min="6160" max="6398" width="9.140625" style="60" hidden="1"/>
    <col min="6399" max="6399" width="2.42578125" style="60" hidden="1"/>
    <col min="6400" max="6402" width="12.42578125" style="60" hidden="1"/>
    <col min="6403" max="6403" width="82" style="60" hidden="1"/>
    <col min="6404" max="6404" width="7.140625" style="60" hidden="1"/>
    <col min="6405" max="6405" width="16.5703125" style="60" hidden="1"/>
    <col min="6406" max="6406" width="11.42578125" style="60" hidden="1"/>
    <col min="6407" max="6407" width="12" style="60" hidden="1"/>
    <col min="6408" max="6408" width="10.85546875" style="60" hidden="1"/>
    <col min="6409" max="6409" width="17.7109375" style="60" hidden="1"/>
    <col min="6410" max="6410" width="0.140625" style="60" hidden="1"/>
    <col min="6411" max="6412" width="15.7109375" style="60" hidden="1"/>
    <col min="6413" max="6413" width="14.28515625" style="60" hidden="1"/>
    <col min="6414" max="6414" width="15.85546875" style="60" hidden="1"/>
    <col min="6415" max="6415" width="2" style="60" hidden="1"/>
    <col min="6416" max="6654" width="9.140625" style="60" hidden="1"/>
    <col min="6655" max="6655" width="2.42578125" style="60" hidden="1"/>
    <col min="6656" max="6658" width="12.42578125" style="60" hidden="1"/>
    <col min="6659" max="6659" width="82" style="60" hidden="1"/>
    <col min="6660" max="6660" width="7.140625" style="60" hidden="1"/>
    <col min="6661" max="6661" width="16.5703125" style="60" hidden="1"/>
    <col min="6662" max="6662" width="11.42578125" style="60" hidden="1"/>
    <col min="6663" max="6663" width="12" style="60" hidden="1"/>
    <col min="6664" max="6664" width="10.85546875" style="60" hidden="1"/>
    <col min="6665" max="6665" width="17.7109375" style="60" hidden="1"/>
    <col min="6666" max="6666" width="0.140625" style="60" hidden="1"/>
    <col min="6667" max="6668" width="15.7109375" style="60" hidden="1"/>
    <col min="6669" max="6669" width="14.28515625" style="60" hidden="1"/>
    <col min="6670" max="6670" width="15.85546875" style="60" hidden="1"/>
    <col min="6671" max="6671" width="2" style="60" hidden="1"/>
    <col min="6672" max="6910" width="9.140625" style="60" hidden="1"/>
    <col min="6911" max="6911" width="2.42578125" style="60" hidden="1"/>
    <col min="6912" max="6914" width="12.42578125" style="60" hidden="1"/>
    <col min="6915" max="6915" width="82" style="60" hidden="1"/>
    <col min="6916" max="6916" width="7.140625" style="60" hidden="1"/>
    <col min="6917" max="6917" width="16.5703125" style="60" hidden="1"/>
    <col min="6918" max="6918" width="11.42578125" style="60" hidden="1"/>
    <col min="6919" max="6919" width="12" style="60" hidden="1"/>
    <col min="6920" max="6920" width="10.85546875" style="60" hidden="1"/>
    <col min="6921" max="6921" width="17.7109375" style="60" hidden="1"/>
    <col min="6922" max="6922" width="0.140625" style="60" hidden="1"/>
    <col min="6923" max="6924" width="15.7109375" style="60" hidden="1"/>
    <col min="6925" max="6925" width="14.28515625" style="60" hidden="1"/>
    <col min="6926" max="6926" width="15.85546875" style="60" hidden="1"/>
    <col min="6927" max="6927" width="2" style="60" hidden="1"/>
    <col min="6928" max="7166" width="9.140625" style="60" hidden="1"/>
    <col min="7167" max="7167" width="2.42578125" style="60" hidden="1"/>
    <col min="7168" max="7170" width="12.42578125" style="60" hidden="1"/>
    <col min="7171" max="7171" width="82" style="60" hidden="1"/>
    <col min="7172" max="7172" width="7.140625" style="60" hidden="1"/>
    <col min="7173" max="7173" width="16.5703125" style="60" hidden="1"/>
    <col min="7174" max="7174" width="11.42578125" style="60" hidden="1"/>
    <col min="7175" max="7175" width="12" style="60" hidden="1"/>
    <col min="7176" max="7176" width="10.85546875" style="60" hidden="1"/>
    <col min="7177" max="7177" width="17.7109375" style="60" hidden="1"/>
    <col min="7178" max="7178" width="0.140625" style="60" hidden="1"/>
    <col min="7179" max="7180" width="15.7109375" style="60" hidden="1"/>
    <col min="7181" max="7181" width="14.28515625" style="60" hidden="1"/>
    <col min="7182" max="7182" width="15.85546875" style="60" hidden="1"/>
    <col min="7183" max="7183" width="2" style="60" hidden="1"/>
    <col min="7184" max="7422" width="9.140625" style="60" hidden="1"/>
    <col min="7423" max="7423" width="2.42578125" style="60" hidden="1"/>
    <col min="7424" max="7426" width="12.42578125" style="60" hidden="1"/>
    <col min="7427" max="7427" width="82" style="60" hidden="1"/>
    <col min="7428" max="7428" width="7.140625" style="60" hidden="1"/>
    <col min="7429" max="7429" width="16.5703125" style="60" hidden="1"/>
    <col min="7430" max="7430" width="11.42578125" style="60" hidden="1"/>
    <col min="7431" max="7431" width="12" style="60" hidden="1"/>
    <col min="7432" max="7432" width="10.85546875" style="60" hidden="1"/>
    <col min="7433" max="7433" width="17.7109375" style="60" hidden="1"/>
    <col min="7434" max="7434" width="0.140625" style="60" hidden="1"/>
    <col min="7435" max="7436" width="15.7109375" style="60" hidden="1"/>
    <col min="7437" max="7437" width="14.28515625" style="60" hidden="1"/>
    <col min="7438" max="7438" width="15.85546875" style="60" hidden="1"/>
    <col min="7439" max="7439" width="2" style="60" hidden="1"/>
    <col min="7440" max="7678" width="9.140625" style="60" hidden="1"/>
    <col min="7679" max="7679" width="2.42578125" style="60" hidden="1"/>
    <col min="7680" max="7682" width="12.42578125" style="60" hidden="1"/>
    <col min="7683" max="7683" width="82" style="60" hidden="1"/>
    <col min="7684" max="7684" width="7.140625" style="60" hidden="1"/>
    <col min="7685" max="7685" width="16.5703125" style="60" hidden="1"/>
    <col min="7686" max="7686" width="11.42578125" style="60" hidden="1"/>
    <col min="7687" max="7687" width="12" style="60" hidden="1"/>
    <col min="7688" max="7688" width="10.85546875" style="60" hidden="1"/>
    <col min="7689" max="7689" width="17.7109375" style="60" hidden="1"/>
    <col min="7690" max="7690" width="0.140625" style="60" hidden="1"/>
    <col min="7691" max="7692" width="15.7109375" style="60" hidden="1"/>
    <col min="7693" max="7693" width="14.28515625" style="60" hidden="1"/>
    <col min="7694" max="7694" width="15.85546875" style="60" hidden="1"/>
    <col min="7695" max="7695" width="2" style="60" hidden="1"/>
    <col min="7696" max="7934" width="9.140625" style="60" hidden="1"/>
    <col min="7935" max="7935" width="2.42578125" style="60" hidden="1"/>
    <col min="7936" max="7938" width="12.42578125" style="60" hidden="1"/>
    <col min="7939" max="7939" width="82" style="60" hidden="1"/>
    <col min="7940" max="7940" width="7.140625" style="60" hidden="1"/>
    <col min="7941" max="7941" width="16.5703125" style="60" hidden="1"/>
    <col min="7942" max="7942" width="11.42578125" style="60" hidden="1"/>
    <col min="7943" max="7943" width="12" style="60" hidden="1"/>
    <col min="7944" max="7944" width="10.85546875" style="60" hidden="1"/>
    <col min="7945" max="7945" width="17.7109375" style="60" hidden="1"/>
    <col min="7946" max="7946" width="0.140625" style="60" hidden="1"/>
    <col min="7947" max="7948" width="15.7109375" style="60" hidden="1"/>
    <col min="7949" max="7949" width="14.28515625" style="60" hidden="1"/>
    <col min="7950" max="7950" width="15.85546875" style="60" hidden="1"/>
    <col min="7951" max="7951" width="2" style="60" hidden="1"/>
    <col min="7952" max="8190" width="9.140625" style="60" hidden="1"/>
    <col min="8191" max="8191" width="2.42578125" style="60" hidden="1"/>
    <col min="8192" max="8194" width="12.42578125" style="60" hidden="1"/>
    <col min="8195" max="8195" width="82" style="60" hidden="1"/>
    <col min="8196" max="8196" width="7.140625" style="60" hidden="1"/>
    <col min="8197" max="8197" width="16.5703125" style="60" hidden="1"/>
    <col min="8198" max="8198" width="11.42578125" style="60" hidden="1"/>
    <col min="8199" max="8199" width="12" style="60" hidden="1"/>
    <col min="8200" max="8200" width="10.85546875" style="60" hidden="1"/>
    <col min="8201" max="8201" width="17.7109375" style="60" hidden="1"/>
    <col min="8202" max="8202" width="0.140625" style="60" hidden="1"/>
    <col min="8203" max="8204" width="15.7109375" style="60" hidden="1"/>
    <col min="8205" max="8205" width="14.28515625" style="60" hidden="1"/>
    <col min="8206" max="8206" width="15.85546875" style="60" hidden="1"/>
    <col min="8207" max="8207" width="2" style="60" hidden="1"/>
    <col min="8208" max="8446" width="9.140625" style="60" hidden="1"/>
    <col min="8447" max="8447" width="2.42578125" style="60" hidden="1"/>
    <col min="8448" max="8450" width="12.42578125" style="60" hidden="1"/>
    <col min="8451" max="8451" width="82" style="60" hidden="1"/>
    <col min="8452" max="8452" width="7.140625" style="60" hidden="1"/>
    <col min="8453" max="8453" width="16.5703125" style="60" hidden="1"/>
    <col min="8454" max="8454" width="11.42578125" style="60" hidden="1"/>
    <col min="8455" max="8455" width="12" style="60" hidden="1"/>
    <col min="8456" max="8456" width="10.85546875" style="60" hidden="1"/>
    <col min="8457" max="8457" width="17.7109375" style="60" hidden="1"/>
    <col min="8458" max="8458" width="0.140625" style="60" hidden="1"/>
    <col min="8459" max="8460" width="15.7109375" style="60" hidden="1"/>
    <col min="8461" max="8461" width="14.28515625" style="60" hidden="1"/>
    <col min="8462" max="8462" width="15.85546875" style="60" hidden="1"/>
    <col min="8463" max="8463" width="2" style="60" hidden="1"/>
    <col min="8464" max="8702" width="9.140625" style="60" hidden="1"/>
    <col min="8703" max="8703" width="2.42578125" style="60" hidden="1"/>
    <col min="8704" max="8706" width="12.42578125" style="60" hidden="1"/>
    <col min="8707" max="8707" width="82" style="60" hidden="1"/>
    <col min="8708" max="8708" width="7.140625" style="60" hidden="1"/>
    <col min="8709" max="8709" width="16.5703125" style="60" hidden="1"/>
    <col min="8710" max="8710" width="11.42578125" style="60" hidden="1"/>
    <col min="8711" max="8711" width="12" style="60" hidden="1"/>
    <col min="8712" max="8712" width="10.85546875" style="60" hidden="1"/>
    <col min="8713" max="8713" width="17.7109375" style="60" hidden="1"/>
    <col min="8714" max="8714" width="0.140625" style="60" hidden="1"/>
    <col min="8715" max="8716" width="15.7109375" style="60" hidden="1"/>
    <col min="8717" max="8717" width="14.28515625" style="60" hidden="1"/>
    <col min="8718" max="8718" width="15.85546875" style="60" hidden="1"/>
    <col min="8719" max="8719" width="2" style="60" hidden="1"/>
    <col min="8720" max="8958" width="9.140625" style="60" hidden="1"/>
    <col min="8959" max="8959" width="2.42578125" style="60" hidden="1"/>
    <col min="8960" max="8962" width="12.42578125" style="60" hidden="1"/>
    <col min="8963" max="8963" width="82" style="60" hidden="1"/>
    <col min="8964" max="8964" width="7.140625" style="60" hidden="1"/>
    <col min="8965" max="8965" width="16.5703125" style="60" hidden="1"/>
    <col min="8966" max="8966" width="11.42578125" style="60" hidden="1"/>
    <col min="8967" max="8967" width="12" style="60" hidden="1"/>
    <col min="8968" max="8968" width="10.85546875" style="60" hidden="1"/>
    <col min="8969" max="8969" width="17.7109375" style="60" hidden="1"/>
    <col min="8970" max="8970" width="0.140625" style="60" hidden="1"/>
    <col min="8971" max="8972" width="15.7109375" style="60" hidden="1"/>
    <col min="8973" max="8973" width="14.28515625" style="60" hidden="1"/>
    <col min="8974" max="8974" width="15.85546875" style="60" hidden="1"/>
    <col min="8975" max="8975" width="2" style="60" hidden="1"/>
    <col min="8976" max="9214" width="9.140625" style="60" hidden="1"/>
    <col min="9215" max="9215" width="2.42578125" style="60" hidden="1"/>
    <col min="9216" max="9218" width="12.42578125" style="60" hidden="1"/>
    <col min="9219" max="9219" width="82" style="60" hidden="1"/>
    <col min="9220" max="9220" width="7.140625" style="60" hidden="1"/>
    <col min="9221" max="9221" width="16.5703125" style="60" hidden="1"/>
    <col min="9222" max="9222" width="11.42578125" style="60" hidden="1"/>
    <col min="9223" max="9223" width="12" style="60" hidden="1"/>
    <col min="9224" max="9224" width="10.85546875" style="60" hidden="1"/>
    <col min="9225" max="9225" width="17.7109375" style="60" hidden="1"/>
    <col min="9226" max="9226" width="0.140625" style="60" hidden="1"/>
    <col min="9227" max="9228" width="15.7109375" style="60" hidden="1"/>
    <col min="9229" max="9229" width="14.28515625" style="60" hidden="1"/>
    <col min="9230" max="9230" width="15.85546875" style="60" hidden="1"/>
    <col min="9231" max="9231" width="2" style="60" hidden="1"/>
    <col min="9232" max="9470" width="9.140625" style="60" hidden="1"/>
    <col min="9471" max="9471" width="2.42578125" style="60" hidden="1"/>
    <col min="9472" max="9474" width="12.42578125" style="60" hidden="1"/>
    <col min="9475" max="9475" width="82" style="60" hidden="1"/>
    <col min="9476" max="9476" width="7.140625" style="60" hidden="1"/>
    <col min="9477" max="9477" width="16.5703125" style="60" hidden="1"/>
    <col min="9478" max="9478" width="11.42578125" style="60" hidden="1"/>
    <col min="9479" max="9479" width="12" style="60" hidden="1"/>
    <col min="9480" max="9480" width="10.85546875" style="60" hidden="1"/>
    <col min="9481" max="9481" width="17.7109375" style="60" hidden="1"/>
    <col min="9482" max="9482" width="0.140625" style="60" hidden="1"/>
    <col min="9483" max="9484" width="15.7109375" style="60" hidden="1"/>
    <col min="9485" max="9485" width="14.28515625" style="60" hidden="1"/>
    <col min="9486" max="9486" width="15.85546875" style="60" hidden="1"/>
    <col min="9487" max="9487" width="2" style="60" hidden="1"/>
    <col min="9488" max="9726" width="9.140625" style="60" hidden="1"/>
    <col min="9727" max="9727" width="2.42578125" style="60" hidden="1"/>
    <col min="9728" max="9730" width="12.42578125" style="60" hidden="1"/>
    <col min="9731" max="9731" width="82" style="60" hidden="1"/>
    <col min="9732" max="9732" width="7.140625" style="60" hidden="1"/>
    <col min="9733" max="9733" width="16.5703125" style="60" hidden="1"/>
    <col min="9734" max="9734" width="11.42578125" style="60" hidden="1"/>
    <col min="9735" max="9735" width="12" style="60" hidden="1"/>
    <col min="9736" max="9736" width="10.85546875" style="60" hidden="1"/>
    <col min="9737" max="9737" width="17.7109375" style="60" hidden="1"/>
    <col min="9738" max="9738" width="0.140625" style="60" hidden="1"/>
    <col min="9739" max="9740" width="15.7109375" style="60" hidden="1"/>
    <col min="9741" max="9741" width="14.28515625" style="60" hidden="1"/>
    <col min="9742" max="9742" width="15.85546875" style="60" hidden="1"/>
    <col min="9743" max="9743" width="2" style="60" hidden="1"/>
    <col min="9744" max="9982" width="9.140625" style="60" hidden="1"/>
    <col min="9983" max="9983" width="2.42578125" style="60" hidden="1"/>
    <col min="9984" max="9986" width="12.42578125" style="60" hidden="1"/>
    <col min="9987" max="9987" width="82" style="60" hidden="1"/>
    <col min="9988" max="9988" width="7.140625" style="60" hidden="1"/>
    <col min="9989" max="9989" width="16.5703125" style="60" hidden="1"/>
    <col min="9990" max="9990" width="11.42578125" style="60" hidden="1"/>
    <col min="9991" max="9991" width="12" style="60" hidden="1"/>
    <col min="9992" max="9992" width="10.85546875" style="60" hidden="1"/>
    <col min="9993" max="9993" width="17.7109375" style="60" hidden="1"/>
    <col min="9994" max="9994" width="0.140625" style="60" hidden="1"/>
    <col min="9995" max="9996" width="15.7109375" style="60" hidden="1"/>
    <col min="9997" max="9997" width="14.28515625" style="60" hidden="1"/>
    <col min="9998" max="9998" width="15.85546875" style="60" hidden="1"/>
    <col min="9999" max="9999" width="2" style="60" hidden="1"/>
    <col min="10000" max="10238" width="9.140625" style="60" hidden="1"/>
    <col min="10239" max="10239" width="2.42578125" style="60" hidden="1"/>
    <col min="10240" max="10242" width="12.42578125" style="60" hidden="1"/>
    <col min="10243" max="10243" width="82" style="60" hidden="1"/>
    <col min="10244" max="10244" width="7.140625" style="60" hidden="1"/>
    <col min="10245" max="10245" width="16.5703125" style="60" hidden="1"/>
    <col min="10246" max="10246" width="11.42578125" style="60" hidden="1"/>
    <col min="10247" max="10247" width="12" style="60" hidden="1"/>
    <col min="10248" max="10248" width="10.85546875" style="60" hidden="1"/>
    <col min="10249" max="10249" width="17.7109375" style="60" hidden="1"/>
    <col min="10250" max="10250" width="0.140625" style="60" hidden="1"/>
    <col min="10251" max="10252" width="15.7109375" style="60" hidden="1"/>
    <col min="10253" max="10253" width="14.28515625" style="60" hidden="1"/>
    <col min="10254" max="10254" width="15.85546875" style="60" hidden="1"/>
    <col min="10255" max="10255" width="2" style="60" hidden="1"/>
    <col min="10256" max="10494" width="9.140625" style="60" hidden="1"/>
    <col min="10495" max="10495" width="2.42578125" style="60" hidden="1"/>
    <col min="10496" max="10498" width="12.42578125" style="60" hidden="1"/>
    <col min="10499" max="10499" width="82" style="60" hidden="1"/>
    <col min="10500" max="10500" width="7.140625" style="60" hidden="1"/>
    <col min="10501" max="10501" width="16.5703125" style="60" hidden="1"/>
    <col min="10502" max="10502" width="11.42578125" style="60" hidden="1"/>
    <col min="10503" max="10503" width="12" style="60" hidden="1"/>
    <col min="10504" max="10504" width="10.85546875" style="60" hidden="1"/>
    <col min="10505" max="10505" width="17.7109375" style="60" hidden="1"/>
    <col min="10506" max="10506" width="0.140625" style="60" hidden="1"/>
    <col min="10507" max="10508" width="15.7109375" style="60" hidden="1"/>
    <col min="10509" max="10509" width="14.28515625" style="60" hidden="1"/>
    <col min="10510" max="10510" width="15.85546875" style="60" hidden="1"/>
    <col min="10511" max="10511" width="2" style="60" hidden="1"/>
    <col min="10512" max="10750" width="9.140625" style="60" hidden="1"/>
    <col min="10751" max="10751" width="2.42578125" style="60" hidden="1"/>
    <col min="10752" max="10754" width="12.42578125" style="60" hidden="1"/>
    <col min="10755" max="10755" width="82" style="60" hidden="1"/>
    <col min="10756" max="10756" width="7.140625" style="60" hidden="1"/>
    <col min="10757" max="10757" width="16.5703125" style="60" hidden="1"/>
    <col min="10758" max="10758" width="11.42578125" style="60" hidden="1"/>
    <col min="10759" max="10759" width="12" style="60" hidden="1"/>
    <col min="10760" max="10760" width="10.85546875" style="60" hidden="1"/>
    <col min="10761" max="10761" width="17.7109375" style="60" hidden="1"/>
    <col min="10762" max="10762" width="0.140625" style="60" hidden="1"/>
    <col min="10763" max="10764" width="15.7109375" style="60" hidden="1"/>
    <col min="10765" max="10765" width="14.28515625" style="60" hidden="1"/>
    <col min="10766" max="10766" width="15.85546875" style="60" hidden="1"/>
    <col min="10767" max="10767" width="2" style="60" hidden="1"/>
    <col min="10768" max="11006" width="9.140625" style="60" hidden="1"/>
    <col min="11007" max="11007" width="2.42578125" style="60" hidden="1"/>
    <col min="11008" max="11010" width="12.42578125" style="60" hidden="1"/>
    <col min="11011" max="11011" width="82" style="60" hidden="1"/>
    <col min="11012" max="11012" width="7.140625" style="60" hidden="1"/>
    <col min="11013" max="11013" width="16.5703125" style="60" hidden="1"/>
    <col min="11014" max="11014" width="11.42578125" style="60" hidden="1"/>
    <col min="11015" max="11015" width="12" style="60" hidden="1"/>
    <col min="11016" max="11016" width="10.85546875" style="60" hidden="1"/>
    <col min="11017" max="11017" width="17.7109375" style="60" hidden="1"/>
    <col min="11018" max="11018" width="0.140625" style="60" hidden="1"/>
    <col min="11019" max="11020" width="15.7109375" style="60" hidden="1"/>
    <col min="11021" max="11021" width="14.28515625" style="60" hidden="1"/>
    <col min="11022" max="11022" width="15.85546875" style="60" hidden="1"/>
    <col min="11023" max="11023" width="2" style="60" hidden="1"/>
    <col min="11024" max="11262" width="9.140625" style="60" hidden="1"/>
    <col min="11263" max="11263" width="2.42578125" style="60" hidden="1"/>
    <col min="11264" max="11266" width="12.42578125" style="60" hidden="1"/>
    <col min="11267" max="11267" width="82" style="60" hidden="1"/>
    <col min="11268" max="11268" width="7.140625" style="60" hidden="1"/>
    <col min="11269" max="11269" width="16.5703125" style="60" hidden="1"/>
    <col min="11270" max="11270" width="11.42578125" style="60" hidden="1"/>
    <col min="11271" max="11271" width="12" style="60" hidden="1"/>
    <col min="11272" max="11272" width="10.85546875" style="60" hidden="1"/>
    <col min="11273" max="11273" width="17.7109375" style="60" hidden="1"/>
    <col min="11274" max="11274" width="0.140625" style="60" hidden="1"/>
    <col min="11275" max="11276" width="15.7109375" style="60" hidden="1"/>
    <col min="11277" max="11277" width="14.28515625" style="60" hidden="1"/>
    <col min="11278" max="11278" width="15.85546875" style="60" hidden="1"/>
    <col min="11279" max="11279" width="2" style="60" hidden="1"/>
    <col min="11280" max="11518" width="9.140625" style="60" hidden="1"/>
    <col min="11519" max="11519" width="2.42578125" style="60" hidden="1"/>
    <col min="11520" max="11522" width="12.42578125" style="60" hidden="1"/>
    <col min="11523" max="11523" width="82" style="60" hidden="1"/>
    <col min="11524" max="11524" width="7.140625" style="60" hidden="1"/>
    <col min="11525" max="11525" width="16.5703125" style="60" hidden="1"/>
    <col min="11526" max="11526" width="11.42578125" style="60" hidden="1"/>
    <col min="11527" max="11527" width="12" style="60" hidden="1"/>
    <col min="11528" max="11528" width="10.85546875" style="60" hidden="1"/>
    <col min="11529" max="11529" width="17.7109375" style="60" hidden="1"/>
    <col min="11530" max="11530" width="0.140625" style="60" hidden="1"/>
    <col min="11531" max="11532" width="15.7109375" style="60" hidden="1"/>
    <col min="11533" max="11533" width="14.28515625" style="60" hidden="1"/>
    <col min="11534" max="11534" width="15.85546875" style="60" hidden="1"/>
    <col min="11535" max="11535" width="2" style="60" hidden="1"/>
    <col min="11536" max="11774" width="9.140625" style="60" hidden="1"/>
    <col min="11775" max="11775" width="2.42578125" style="60" hidden="1"/>
    <col min="11776" max="11778" width="12.42578125" style="60" hidden="1"/>
    <col min="11779" max="11779" width="82" style="60" hidden="1"/>
    <col min="11780" max="11780" width="7.140625" style="60" hidden="1"/>
    <col min="11781" max="11781" width="16.5703125" style="60" hidden="1"/>
    <col min="11782" max="11782" width="11.42578125" style="60" hidden="1"/>
    <col min="11783" max="11783" width="12" style="60" hidden="1"/>
    <col min="11784" max="11784" width="10.85546875" style="60" hidden="1"/>
    <col min="11785" max="11785" width="17.7109375" style="60" hidden="1"/>
    <col min="11786" max="11786" width="0.140625" style="60" hidden="1"/>
    <col min="11787" max="11788" width="15.7109375" style="60" hidden="1"/>
    <col min="11789" max="11789" width="14.28515625" style="60" hidden="1"/>
    <col min="11790" max="11790" width="15.85546875" style="60" hidden="1"/>
    <col min="11791" max="11791" width="2" style="60" hidden="1"/>
    <col min="11792" max="12030" width="9.140625" style="60" hidden="1"/>
    <col min="12031" max="12031" width="2.42578125" style="60" hidden="1"/>
    <col min="12032" max="12034" width="12.42578125" style="60" hidden="1"/>
    <col min="12035" max="12035" width="82" style="60" hidden="1"/>
    <col min="12036" max="12036" width="7.140625" style="60" hidden="1"/>
    <col min="12037" max="12037" width="16.5703125" style="60" hidden="1"/>
    <col min="12038" max="12038" width="11.42578125" style="60" hidden="1"/>
    <col min="12039" max="12039" width="12" style="60" hidden="1"/>
    <col min="12040" max="12040" width="10.85546875" style="60" hidden="1"/>
    <col min="12041" max="12041" width="17.7109375" style="60" hidden="1"/>
    <col min="12042" max="12042" width="0.140625" style="60" hidden="1"/>
    <col min="12043" max="12044" width="15.7109375" style="60" hidden="1"/>
    <col min="12045" max="12045" width="14.28515625" style="60" hidden="1"/>
    <col min="12046" max="12046" width="15.85546875" style="60" hidden="1"/>
    <col min="12047" max="12047" width="2" style="60" hidden="1"/>
    <col min="12048" max="12286" width="9.140625" style="60" hidden="1"/>
    <col min="12287" max="12287" width="2.42578125" style="60" hidden="1"/>
    <col min="12288" max="12290" width="12.42578125" style="60" hidden="1"/>
    <col min="12291" max="12291" width="82" style="60" hidden="1"/>
    <col min="12292" max="12292" width="7.140625" style="60" hidden="1"/>
    <col min="12293" max="12293" width="16.5703125" style="60" hidden="1"/>
    <col min="12294" max="12294" width="11.42578125" style="60" hidden="1"/>
    <col min="12295" max="12295" width="12" style="60" hidden="1"/>
    <col min="12296" max="12296" width="10.85546875" style="60" hidden="1"/>
    <col min="12297" max="12297" width="17.7109375" style="60" hidden="1"/>
    <col min="12298" max="12298" width="0.140625" style="60" hidden="1"/>
    <col min="12299" max="12300" width="15.7109375" style="60" hidden="1"/>
    <col min="12301" max="12301" width="14.28515625" style="60" hidden="1"/>
    <col min="12302" max="12302" width="15.85546875" style="60" hidden="1"/>
    <col min="12303" max="12303" width="2" style="60" hidden="1"/>
    <col min="12304" max="12542" width="9.140625" style="60" hidden="1"/>
    <col min="12543" max="12543" width="2.42578125" style="60" hidden="1"/>
    <col min="12544" max="12546" width="12.42578125" style="60" hidden="1"/>
    <col min="12547" max="12547" width="82" style="60" hidden="1"/>
    <col min="12548" max="12548" width="7.140625" style="60" hidden="1"/>
    <col min="12549" max="12549" width="16.5703125" style="60" hidden="1"/>
    <col min="12550" max="12550" width="11.42578125" style="60" hidden="1"/>
    <col min="12551" max="12551" width="12" style="60" hidden="1"/>
    <col min="12552" max="12552" width="10.85546875" style="60" hidden="1"/>
    <col min="12553" max="12553" width="17.7109375" style="60" hidden="1"/>
    <col min="12554" max="12554" width="0.140625" style="60" hidden="1"/>
    <col min="12555" max="12556" width="15.7109375" style="60" hidden="1"/>
    <col min="12557" max="12557" width="14.28515625" style="60" hidden="1"/>
    <col min="12558" max="12558" width="15.85546875" style="60" hidden="1"/>
    <col min="12559" max="12559" width="2" style="60" hidden="1"/>
    <col min="12560" max="12798" width="9.140625" style="60" hidden="1"/>
    <col min="12799" max="12799" width="2.42578125" style="60" hidden="1"/>
    <col min="12800" max="12802" width="12.42578125" style="60" hidden="1"/>
    <col min="12803" max="12803" width="82" style="60" hidden="1"/>
    <col min="12804" max="12804" width="7.140625" style="60" hidden="1"/>
    <col min="12805" max="12805" width="16.5703125" style="60" hidden="1"/>
    <col min="12806" max="12806" width="11.42578125" style="60" hidden="1"/>
    <col min="12807" max="12807" width="12" style="60" hidden="1"/>
    <col min="12808" max="12808" width="10.85546875" style="60" hidden="1"/>
    <col min="12809" max="12809" width="17.7109375" style="60" hidden="1"/>
    <col min="12810" max="12810" width="0.140625" style="60" hidden="1"/>
    <col min="12811" max="12812" width="15.7109375" style="60" hidden="1"/>
    <col min="12813" max="12813" width="14.28515625" style="60" hidden="1"/>
    <col min="12814" max="12814" width="15.85546875" style="60" hidden="1"/>
    <col min="12815" max="12815" width="2" style="60" hidden="1"/>
    <col min="12816" max="13054" width="9.140625" style="60" hidden="1"/>
    <col min="13055" max="13055" width="2.42578125" style="60" hidden="1"/>
    <col min="13056" max="13058" width="12.42578125" style="60" hidden="1"/>
    <col min="13059" max="13059" width="82" style="60" hidden="1"/>
    <col min="13060" max="13060" width="7.140625" style="60" hidden="1"/>
    <col min="13061" max="13061" width="16.5703125" style="60" hidden="1"/>
    <col min="13062" max="13062" width="11.42578125" style="60" hidden="1"/>
    <col min="13063" max="13063" width="12" style="60" hidden="1"/>
    <col min="13064" max="13064" width="10.85546875" style="60" hidden="1"/>
    <col min="13065" max="13065" width="17.7109375" style="60" hidden="1"/>
    <col min="13066" max="13066" width="0.140625" style="60" hidden="1"/>
    <col min="13067" max="13068" width="15.7109375" style="60" hidden="1"/>
    <col min="13069" max="13069" width="14.28515625" style="60" hidden="1"/>
    <col min="13070" max="13070" width="15.85546875" style="60" hidden="1"/>
    <col min="13071" max="13071" width="2" style="60" hidden="1"/>
    <col min="13072" max="13310" width="9.140625" style="60" hidden="1"/>
    <col min="13311" max="13311" width="2.42578125" style="60" hidden="1"/>
    <col min="13312" max="13314" width="12.42578125" style="60" hidden="1"/>
    <col min="13315" max="13315" width="82" style="60" hidden="1"/>
    <col min="13316" max="13316" width="7.140625" style="60" hidden="1"/>
    <col min="13317" max="13317" width="16.5703125" style="60" hidden="1"/>
    <col min="13318" max="13318" width="11.42578125" style="60" hidden="1"/>
    <col min="13319" max="13319" width="12" style="60" hidden="1"/>
    <col min="13320" max="13320" width="10.85546875" style="60" hidden="1"/>
    <col min="13321" max="13321" width="17.7109375" style="60" hidden="1"/>
    <col min="13322" max="13322" width="0.140625" style="60" hidden="1"/>
    <col min="13323" max="13324" width="15.7109375" style="60" hidden="1"/>
    <col min="13325" max="13325" width="14.28515625" style="60" hidden="1"/>
    <col min="13326" max="13326" width="15.85546875" style="60" hidden="1"/>
    <col min="13327" max="13327" width="2" style="60" hidden="1"/>
    <col min="13328" max="13566" width="9.140625" style="60" hidden="1"/>
    <col min="13567" max="13567" width="2.42578125" style="60" hidden="1"/>
    <col min="13568" max="13570" width="12.42578125" style="60" hidden="1"/>
    <col min="13571" max="13571" width="82" style="60" hidden="1"/>
    <col min="13572" max="13572" width="7.140625" style="60" hidden="1"/>
    <col min="13573" max="13573" width="16.5703125" style="60" hidden="1"/>
    <col min="13574" max="13574" width="11.42578125" style="60" hidden="1"/>
    <col min="13575" max="13575" width="12" style="60" hidden="1"/>
    <col min="13576" max="13576" width="10.85546875" style="60" hidden="1"/>
    <col min="13577" max="13577" width="17.7109375" style="60" hidden="1"/>
    <col min="13578" max="13578" width="0.140625" style="60" hidden="1"/>
    <col min="13579" max="13580" width="15.7109375" style="60" hidden="1"/>
    <col min="13581" max="13581" width="14.28515625" style="60" hidden="1"/>
    <col min="13582" max="13582" width="15.85546875" style="60" hidden="1"/>
    <col min="13583" max="13583" width="2" style="60" hidden="1"/>
    <col min="13584" max="13822" width="9.140625" style="60" hidden="1"/>
    <col min="13823" max="13823" width="2.42578125" style="60" hidden="1"/>
    <col min="13824" max="13826" width="12.42578125" style="60" hidden="1"/>
    <col min="13827" max="13827" width="82" style="60" hidden="1"/>
    <col min="13828" max="13828" width="7.140625" style="60" hidden="1"/>
    <col min="13829" max="13829" width="16.5703125" style="60" hidden="1"/>
    <col min="13830" max="13830" width="11.42578125" style="60" hidden="1"/>
    <col min="13831" max="13831" width="12" style="60" hidden="1"/>
    <col min="13832" max="13832" width="10.85546875" style="60" hidden="1"/>
    <col min="13833" max="13833" width="17.7109375" style="60" hidden="1"/>
    <col min="13834" max="13834" width="0.140625" style="60" hidden="1"/>
    <col min="13835" max="13836" width="15.7109375" style="60" hidden="1"/>
    <col min="13837" max="13837" width="14.28515625" style="60" hidden="1"/>
    <col min="13838" max="13838" width="15.85546875" style="60" hidden="1"/>
    <col min="13839" max="13839" width="2" style="60" hidden="1"/>
    <col min="13840" max="14078" width="9.140625" style="60" hidden="1"/>
    <col min="14079" max="14079" width="2.42578125" style="60" hidden="1"/>
    <col min="14080" max="14082" width="12.42578125" style="60" hidden="1"/>
    <col min="14083" max="14083" width="82" style="60" hidden="1"/>
    <col min="14084" max="14084" width="7.140625" style="60" hidden="1"/>
    <col min="14085" max="14085" width="16.5703125" style="60" hidden="1"/>
    <col min="14086" max="14086" width="11.42578125" style="60" hidden="1"/>
    <col min="14087" max="14087" width="12" style="60" hidden="1"/>
    <col min="14088" max="14088" width="10.85546875" style="60" hidden="1"/>
    <col min="14089" max="14089" width="17.7109375" style="60" hidden="1"/>
    <col min="14090" max="14090" width="0.140625" style="60" hidden="1"/>
    <col min="14091" max="14092" width="15.7109375" style="60" hidden="1"/>
    <col min="14093" max="14093" width="14.28515625" style="60" hidden="1"/>
    <col min="14094" max="14094" width="15.85546875" style="60" hidden="1"/>
    <col min="14095" max="14095" width="2" style="60" hidden="1"/>
    <col min="14096" max="14334" width="9.140625" style="60" hidden="1"/>
    <col min="14335" max="14335" width="2.42578125" style="60" hidden="1"/>
    <col min="14336" max="14338" width="12.42578125" style="60" hidden="1"/>
    <col min="14339" max="14339" width="82" style="60" hidden="1"/>
    <col min="14340" max="14340" width="7.140625" style="60" hidden="1"/>
    <col min="14341" max="14341" width="16.5703125" style="60" hidden="1"/>
    <col min="14342" max="14342" width="11.42578125" style="60" hidden="1"/>
    <col min="14343" max="14343" width="12" style="60" hidden="1"/>
    <col min="14344" max="14344" width="10.85546875" style="60" hidden="1"/>
    <col min="14345" max="14345" width="17.7109375" style="60" hidden="1"/>
    <col min="14346" max="14346" width="0.140625" style="60" hidden="1"/>
    <col min="14347" max="14348" width="15.7109375" style="60" hidden="1"/>
    <col min="14349" max="14349" width="14.28515625" style="60" hidden="1"/>
    <col min="14350" max="14350" width="15.85546875" style="60" hidden="1"/>
    <col min="14351" max="14351" width="2" style="60" hidden="1"/>
    <col min="14352" max="14590" width="9.140625" style="60" hidden="1"/>
    <col min="14591" max="14591" width="2.42578125" style="60" hidden="1"/>
    <col min="14592" max="14594" width="12.42578125" style="60" hidden="1"/>
    <col min="14595" max="14595" width="82" style="60" hidden="1"/>
    <col min="14596" max="14596" width="7.140625" style="60" hidden="1"/>
    <col min="14597" max="14597" width="16.5703125" style="60" hidden="1"/>
    <col min="14598" max="14598" width="11.42578125" style="60" hidden="1"/>
    <col min="14599" max="14599" width="12" style="60" hidden="1"/>
    <col min="14600" max="14600" width="10.85546875" style="60" hidden="1"/>
    <col min="14601" max="14601" width="17.7109375" style="60" hidden="1"/>
    <col min="14602" max="14602" width="0.140625" style="60" hidden="1"/>
    <col min="14603" max="14604" width="15.7109375" style="60" hidden="1"/>
    <col min="14605" max="14605" width="14.28515625" style="60" hidden="1"/>
    <col min="14606" max="14606" width="15.85546875" style="60" hidden="1"/>
    <col min="14607" max="14607" width="2" style="60" hidden="1"/>
    <col min="14608" max="14846" width="9.140625" style="60" hidden="1"/>
    <col min="14847" max="14847" width="2.42578125" style="60" hidden="1"/>
    <col min="14848" max="14850" width="12.42578125" style="60" hidden="1"/>
    <col min="14851" max="14851" width="82" style="60" hidden="1"/>
    <col min="14852" max="14852" width="7.140625" style="60" hidden="1"/>
    <col min="14853" max="14853" width="16.5703125" style="60" hidden="1"/>
    <col min="14854" max="14854" width="11.42578125" style="60" hidden="1"/>
    <col min="14855" max="14855" width="12" style="60" hidden="1"/>
    <col min="14856" max="14856" width="10.85546875" style="60" hidden="1"/>
    <col min="14857" max="14857" width="17.7109375" style="60" hidden="1"/>
    <col min="14858" max="14858" width="0.140625" style="60" hidden="1"/>
    <col min="14859" max="14860" width="15.7109375" style="60" hidden="1"/>
    <col min="14861" max="14861" width="14.28515625" style="60" hidden="1"/>
    <col min="14862" max="14862" width="15.85546875" style="60" hidden="1"/>
    <col min="14863" max="14863" width="2" style="60" hidden="1"/>
    <col min="14864" max="15102" width="9.140625" style="60" hidden="1"/>
    <col min="15103" max="15103" width="2.42578125" style="60" hidden="1"/>
    <col min="15104" max="15106" width="12.42578125" style="60" hidden="1"/>
    <col min="15107" max="15107" width="82" style="60" hidden="1"/>
    <col min="15108" max="15108" width="7.140625" style="60" hidden="1"/>
    <col min="15109" max="15109" width="16.5703125" style="60" hidden="1"/>
    <col min="15110" max="15110" width="11.42578125" style="60" hidden="1"/>
    <col min="15111" max="15111" width="12" style="60" hidden="1"/>
    <col min="15112" max="15112" width="10.85546875" style="60" hidden="1"/>
    <col min="15113" max="15113" width="17.7109375" style="60" hidden="1"/>
    <col min="15114" max="15114" width="0.140625" style="60" hidden="1"/>
    <col min="15115" max="15116" width="15.7109375" style="60" hidden="1"/>
    <col min="15117" max="15117" width="14.28515625" style="60" hidden="1"/>
    <col min="15118" max="15118" width="15.85546875" style="60" hidden="1"/>
    <col min="15119" max="15119" width="2" style="60" hidden="1"/>
    <col min="15120" max="15358" width="9.140625" style="60" hidden="1"/>
    <col min="15359" max="15359" width="2.42578125" style="60" hidden="1"/>
    <col min="15360" max="15362" width="12.42578125" style="60" hidden="1"/>
    <col min="15363" max="15363" width="82" style="60" hidden="1"/>
    <col min="15364" max="15364" width="7.140625" style="60" hidden="1"/>
    <col min="15365" max="15365" width="16.5703125" style="60" hidden="1"/>
    <col min="15366" max="15366" width="11.42578125" style="60" hidden="1"/>
    <col min="15367" max="15367" width="12" style="60" hidden="1"/>
    <col min="15368" max="15368" width="10.85546875" style="60" hidden="1"/>
    <col min="15369" max="15369" width="17.7109375" style="60" hidden="1"/>
    <col min="15370" max="15370" width="0.140625" style="60" hidden="1"/>
    <col min="15371" max="15372" width="15.7109375" style="60" hidden="1"/>
    <col min="15373" max="15373" width="14.28515625" style="60" hidden="1"/>
    <col min="15374" max="15374" width="15.85546875" style="60" hidden="1"/>
    <col min="15375" max="15375" width="2" style="60" hidden="1"/>
    <col min="15376" max="15614" width="9.140625" style="60" hidden="1"/>
    <col min="15615" max="15615" width="2.42578125" style="60" hidden="1"/>
    <col min="15616" max="15618" width="12.42578125" style="60" hidden="1"/>
    <col min="15619" max="15619" width="82" style="60" hidden="1"/>
    <col min="15620" max="15620" width="7.140625" style="60" hidden="1"/>
    <col min="15621" max="15621" width="16.5703125" style="60" hidden="1"/>
    <col min="15622" max="15622" width="11.42578125" style="60" hidden="1"/>
    <col min="15623" max="15623" width="12" style="60" hidden="1"/>
    <col min="15624" max="15624" width="10.85546875" style="60" hidden="1"/>
    <col min="15625" max="15625" width="17.7109375" style="60" hidden="1"/>
    <col min="15626" max="15626" width="0.140625" style="60" hidden="1"/>
    <col min="15627" max="15628" width="15.7109375" style="60" hidden="1"/>
    <col min="15629" max="15629" width="14.28515625" style="60" hidden="1"/>
    <col min="15630" max="15630" width="15.85546875" style="60" hidden="1"/>
    <col min="15631" max="15631" width="2" style="60" hidden="1"/>
    <col min="15632" max="15870" width="9.140625" style="60" hidden="1"/>
    <col min="15871" max="15871" width="2.42578125" style="60" hidden="1"/>
    <col min="15872" max="15874" width="12.42578125" style="60" hidden="1"/>
    <col min="15875" max="15875" width="82" style="60" hidden="1"/>
    <col min="15876" max="15876" width="7.140625" style="60" hidden="1"/>
    <col min="15877" max="15877" width="16.5703125" style="60" hidden="1"/>
    <col min="15878" max="15878" width="11.42578125" style="60" hidden="1"/>
    <col min="15879" max="15879" width="12" style="60" hidden="1"/>
    <col min="15880" max="15880" width="10.85546875" style="60" hidden="1"/>
    <col min="15881" max="15881" width="17.7109375" style="60" hidden="1"/>
    <col min="15882" max="15882" width="0.140625" style="60" hidden="1"/>
    <col min="15883" max="15884" width="15.7109375" style="60" hidden="1"/>
    <col min="15885" max="15885" width="14.28515625" style="60" hidden="1"/>
    <col min="15886" max="15886" width="15.85546875" style="60" hidden="1"/>
    <col min="15887" max="15887" width="2" style="60" hidden="1"/>
    <col min="15888" max="16126" width="9.140625" style="60" hidden="1"/>
    <col min="16127" max="16127" width="2.42578125" style="60" hidden="1"/>
    <col min="16128" max="16130" width="12.42578125" style="60" hidden="1"/>
    <col min="16131" max="16131" width="82" style="60" hidden="1"/>
    <col min="16132" max="16132" width="7.140625" style="60" hidden="1"/>
    <col min="16133" max="16133" width="16.5703125" style="60" hidden="1"/>
    <col min="16134" max="16134" width="11.42578125" style="60" hidden="1"/>
    <col min="16135" max="16135" width="12" style="60" hidden="1"/>
    <col min="16136" max="16136" width="10.85546875" style="60" hidden="1"/>
    <col min="16137" max="16137" width="17.7109375" style="60" hidden="1"/>
    <col min="16138" max="16138" width="0.140625" style="60" hidden="1"/>
    <col min="16139" max="16140" width="15.7109375" style="60" hidden="1"/>
    <col min="16141" max="16141" width="14.28515625" style="60" hidden="1"/>
    <col min="16142" max="16142" width="15.85546875" style="60" hidden="1"/>
    <col min="16143" max="16144" width="2" style="60" hidden="1"/>
    <col min="16145" max="16384" width="9.140625" style="60" hidden="1"/>
  </cols>
  <sheetData>
    <row r="1" spans="1:33" s="35" customFormat="1" ht="9.9499999999999993" customHeight="1" x14ac:dyDescent="0.25">
      <c r="A1" s="32"/>
      <c r="B1" s="33"/>
      <c r="C1" s="33"/>
      <c r="D1" s="34"/>
      <c r="I1" s="36"/>
      <c r="J1" s="36"/>
      <c r="K1" s="36"/>
      <c r="L1" s="36"/>
      <c r="M1" s="36"/>
      <c r="N1" s="36"/>
      <c r="O1" s="32"/>
    </row>
    <row r="2" spans="1:33" s="25" customFormat="1" ht="45" customHeight="1" x14ac:dyDescent="0.25">
      <c r="B2" s="393" t="s">
        <v>1003</v>
      </c>
      <c r="C2" s="394"/>
      <c r="D2" s="394"/>
      <c r="E2" s="394"/>
      <c r="F2" s="394"/>
      <c r="G2" s="394"/>
      <c r="H2" s="394"/>
      <c r="I2" s="394"/>
      <c r="J2" s="394"/>
      <c r="K2" s="394"/>
      <c r="L2" s="394"/>
      <c r="M2" s="394"/>
      <c r="N2" s="395"/>
    </row>
    <row r="3" spans="1:33" s="25" customFormat="1" ht="20.100000000000001" customHeight="1" x14ac:dyDescent="0.25">
      <c r="B3" s="396" t="s">
        <v>937</v>
      </c>
      <c r="C3" s="397"/>
      <c r="D3" s="397"/>
      <c r="E3" s="397"/>
      <c r="F3" s="397"/>
      <c r="G3" s="397"/>
      <c r="H3" s="397"/>
      <c r="I3" s="397"/>
      <c r="J3" s="397"/>
      <c r="K3" s="397"/>
      <c r="L3" s="397"/>
      <c r="M3" s="397"/>
      <c r="N3" s="398"/>
    </row>
    <row r="4" spans="1:33" s="25" customFormat="1" ht="15" customHeight="1" x14ac:dyDescent="0.25">
      <c r="B4" s="334" t="s">
        <v>1117</v>
      </c>
      <c r="C4" s="335"/>
      <c r="D4" s="145" t="str">
        <f>'Capa do Projeto'!L34</f>
        <v>Informe o nome do município ou consórcio</v>
      </c>
      <c r="E4" s="108"/>
      <c r="F4" s="104"/>
      <c r="G4" s="104"/>
      <c r="H4" s="104"/>
      <c r="I4" s="104"/>
      <c r="J4" s="108"/>
      <c r="K4" s="109"/>
      <c r="L4" s="106"/>
      <c r="M4" s="38"/>
      <c r="N4" s="253"/>
    </row>
    <row r="5" spans="1:33" s="25" customFormat="1" ht="15" customHeight="1" x14ac:dyDescent="0.25">
      <c r="B5" s="317" t="s">
        <v>1116</v>
      </c>
      <c r="C5" s="318"/>
      <c r="D5" s="145" t="str">
        <f>'Capa do Projeto'!L42</f>
        <v>Informe o Tipo de Projeto</v>
      </c>
      <c r="E5" s="108"/>
      <c r="F5" s="104"/>
      <c r="G5" s="104"/>
      <c r="H5" s="104"/>
      <c r="I5" s="104"/>
      <c r="J5" s="108"/>
      <c r="K5" s="106"/>
      <c r="L5" s="106"/>
      <c r="M5" s="38"/>
      <c r="N5" s="253"/>
    </row>
    <row r="6" spans="1:33" s="25" customFormat="1" ht="15" customHeight="1" x14ac:dyDescent="0.25">
      <c r="B6" s="317" t="s">
        <v>1118</v>
      </c>
      <c r="C6" s="318"/>
      <c r="D6" s="145" t="str">
        <f>'Capa do Projeto'!L44</f>
        <v>Informe o Nome do RT do Projeto.</v>
      </c>
      <c r="E6" s="108"/>
      <c r="F6" s="106"/>
      <c r="G6" s="106"/>
      <c r="H6" s="106"/>
      <c r="I6" s="106"/>
      <c r="J6" s="108"/>
      <c r="K6" s="108"/>
      <c r="L6" s="110"/>
      <c r="M6" s="108"/>
      <c r="N6" s="253"/>
    </row>
    <row r="7" spans="1:33" s="25" customFormat="1" ht="15" customHeight="1" x14ac:dyDescent="0.25">
      <c r="B7" s="317" t="s">
        <v>1119</v>
      </c>
      <c r="C7" s="318"/>
      <c r="D7" s="145" t="str">
        <f>'Capa do Projeto'!L46</f>
        <v>Informe o Nº CREA / CAU</v>
      </c>
      <c r="E7" s="108"/>
      <c r="F7" s="104"/>
      <c r="G7" s="104"/>
      <c r="H7" s="106"/>
      <c r="I7" s="106"/>
      <c r="J7" s="108"/>
      <c r="K7" s="110"/>
      <c r="L7" s="110"/>
      <c r="M7" s="38"/>
      <c r="N7" s="253"/>
    </row>
    <row r="8" spans="1:33" s="25" customFormat="1" ht="15" customHeight="1" x14ac:dyDescent="0.25">
      <c r="B8" s="332" t="s">
        <v>1122</v>
      </c>
      <c r="C8" s="333"/>
      <c r="D8" s="360" t="str">
        <f>'Capa do Projeto'!L48</f>
        <v>Informe a data (dd/mm/aaaa)</v>
      </c>
      <c r="E8" s="361"/>
      <c r="F8" s="361"/>
      <c r="G8" s="106"/>
      <c r="H8" s="106"/>
      <c r="I8" s="106"/>
      <c r="J8" s="111"/>
      <c r="K8" s="110"/>
      <c r="L8" s="110"/>
      <c r="M8" s="38"/>
      <c r="N8" s="253"/>
    </row>
    <row r="9" spans="1:33" s="25" customFormat="1" ht="15" customHeight="1" x14ac:dyDescent="0.25">
      <c r="B9" s="376" t="s">
        <v>1003</v>
      </c>
      <c r="C9" s="377"/>
      <c r="D9" s="377"/>
      <c r="E9" s="377"/>
      <c r="F9" s="377"/>
      <c r="G9" s="377"/>
      <c r="H9" s="377"/>
      <c r="I9" s="377"/>
      <c r="J9" s="377"/>
      <c r="K9" s="377"/>
      <c r="L9" s="377"/>
      <c r="M9" s="377"/>
      <c r="N9" s="378"/>
    </row>
    <row r="10" spans="1:33" s="46" customFormat="1" ht="45" customHeight="1" thickBot="1" x14ac:dyDescent="0.3">
      <c r="A10" s="39"/>
      <c r="B10" s="254" t="s">
        <v>1004</v>
      </c>
      <c r="C10" s="40" t="s">
        <v>941</v>
      </c>
      <c r="D10" s="40" t="s">
        <v>942</v>
      </c>
      <c r="E10" s="112" t="s">
        <v>943</v>
      </c>
      <c r="F10" s="113" t="s">
        <v>1005</v>
      </c>
      <c r="G10" s="41" t="s">
        <v>1006</v>
      </c>
      <c r="H10" s="42" t="s">
        <v>1007</v>
      </c>
      <c r="I10" s="43" t="s">
        <v>1008</v>
      </c>
      <c r="J10" s="44" t="s">
        <v>1009</v>
      </c>
      <c r="K10" s="41" t="s">
        <v>1010</v>
      </c>
      <c r="L10" s="42" t="s">
        <v>1011</v>
      </c>
      <c r="M10" s="43" t="s">
        <v>1012</v>
      </c>
      <c r="N10" s="255" t="s">
        <v>1013</v>
      </c>
      <c r="O10" s="39"/>
      <c r="P10" s="45"/>
      <c r="Q10" s="45"/>
      <c r="R10" s="45"/>
      <c r="S10" s="45"/>
      <c r="T10" s="45"/>
      <c r="U10" s="45"/>
      <c r="V10" s="45"/>
      <c r="W10" s="45"/>
      <c r="X10" s="45"/>
      <c r="Y10" s="45"/>
      <c r="Z10" s="45"/>
      <c r="AA10" s="45"/>
      <c r="AB10" s="45"/>
      <c r="AC10" s="45"/>
      <c r="AD10" s="45"/>
      <c r="AE10" s="45"/>
      <c r="AF10" s="45"/>
      <c r="AG10" s="45"/>
    </row>
    <row r="11" spans="1:33" s="47" customFormat="1" ht="30" customHeight="1" x14ac:dyDescent="0.25">
      <c r="B11" s="256" t="str">
        <f>IFERROR(INDEX('Planilha Orçamentária'!$B:$K,MATCH($C11,'Planilha Orçamentária'!$C:$C,0),1),"")</f>
        <v/>
      </c>
      <c r="C11" s="48" t="s">
        <v>1014</v>
      </c>
      <c r="D11" s="49" t="str">
        <f>IFERROR(VLOOKUP($B11,'Planilha Orçamentária'!$B:$K,3,FALSE),"")</f>
        <v/>
      </c>
      <c r="E11" s="71" t="str">
        <f>IFERROR(VLOOKUP($B11,'Planilha Orçamentária'!$B:$K,4,FALSE),"")</f>
        <v/>
      </c>
      <c r="F11" s="114">
        <f t="shared" ref="F11:F23" si="0">J11</f>
        <v>0</v>
      </c>
      <c r="G11" s="231"/>
      <c r="H11" s="232"/>
      <c r="I11" s="233"/>
      <c r="J11" s="50">
        <f t="shared" ref="J11:J23" si="1">ROUND(IF(N11&lt;=2,MIN(G11:I11),IF(N11=3,MEDIAN(G11:I11),0)),2)</f>
        <v>0</v>
      </c>
      <c r="K11" s="237"/>
      <c r="L11" s="238"/>
      <c r="M11" s="239"/>
      <c r="N11" s="257">
        <f t="shared" ref="N11:N23" si="2">COUNT(G11:I11)</f>
        <v>0</v>
      </c>
    </row>
    <row r="12" spans="1:33" s="51" customFormat="1" ht="30" customHeight="1" x14ac:dyDescent="0.25">
      <c r="B12" s="256" t="str">
        <f>IFERROR(INDEX('Planilha Orçamentária'!$B:$K,MATCH($C12,'Planilha Orçamentária'!$C:$C,0),1),"")</f>
        <v/>
      </c>
      <c r="C12" s="48" t="s">
        <v>1015</v>
      </c>
      <c r="D12" s="49" t="str">
        <f>IFERROR(VLOOKUP($B12,'Planilha Orçamentária'!$B:$K,3,FALSE),"")</f>
        <v/>
      </c>
      <c r="E12" s="71" t="str">
        <f>IFERROR(VLOOKUP($B12,'Planilha Orçamentária'!$B:$K,4,FALSE),"")</f>
        <v/>
      </c>
      <c r="F12" s="115">
        <f t="shared" si="0"/>
        <v>0</v>
      </c>
      <c r="G12" s="234"/>
      <c r="H12" s="235"/>
      <c r="I12" s="236"/>
      <c r="J12" s="52">
        <f t="shared" si="1"/>
        <v>0</v>
      </c>
      <c r="K12" s="240"/>
      <c r="L12" s="241"/>
      <c r="M12" s="242"/>
      <c r="N12" s="258">
        <f t="shared" si="2"/>
        <v>0</v>
      </c>
    </row>
    <row r="13" spans="1:33" s="51" customFormat="1" ht="30" customHeight="1" x14ac:dyDescent="0.25">
      <c r="B13" s="256" t="str">
        <f>IFERROR(INDEX('Planilha Orçamentária'!$B:$K,MATCH($C13,'Planilha Orçamentária'!$C:$C,0),1),"")</f>
        <v/>
      </c>
      <c r="C13" s="48" t="s">
        <v>1016</v>
      </c>
      <c r="D13" s="49" t="str">
        <f>IFERROR(VLOOKUP($B13,'Planilha Orçamentária'!$B:$K,3,FALSE),"")</f>
        <v/>
      </c>
      <c r="E13" s="71" t="str">
        <f>IFERROR(VLOOKUP($B13,'Planilha Orçamentária'!$B:$K,4,FALSE),"")</f>
        <v/>
      </c>
      <c r="F13" s="115">
        <f t="shared" si="0"/>
        <v>0</v>
      </c>
      <c r="G13" s="234"/>
      <c r="H13" s="235"/>
      <c r="I13" s="236"/>
      <c r="J13" s="52">
        <f t="shared" si="1"/>
        <v>0</v>
      </c>
      <c r="K13" s="240"/>
      <c r="L13" s="241"/>
      <c r="M13" s="242"/>
      <c r="N13" s="258">
        <f t="shared" si="2"/>
        <v>0</v>
      </c>
    </row>
    <row r="14" spans="1:33" s="51" customFormat="1" ht="30" customHeight="1" x14ac:dyDescent="0.25">
      <c r="B14" s="256" t="str">
        <f>IFERROR(INDEX('Planilha Orçamentária'!$B:$K,MATCH($C14,'Planilha Orçamentária'!$C:$C,0),1),"")</f>
        <v/>
      </c>
      <c r="C14" s="48" t="s">
        <v>1017</v>
      </c>
      <c r="D14" s="49" t="str">
        <f>IFERROR(VLOOKUP($B14,'Planilha Orçamentária'!$B:$K,3,FALSE),"")</f>
        <v/>
      </c>
      <c r="E14" s="71" t="str">
        <f>IFERROR(VLOOKUP($B14,'Planilha Orçamentária'!$B:$K,4,FALSE),"")</f>
        <v/>
      </c>
      <c r="F14" s="115">
        <f t="shared" si="0"/>
        <v>0</v>
      </c>
      <c r="G14" s="234"/>
      <c r="H14" s="235"/>
      <c r="I14" s="236"/>
      <c r="J14" s="52">
        <f t="shared" si="1"/>
        <v>0</v>
      </c>
      <c r="K14" s="240"/>
      <c r="L14" s="241"/>
      <c r="M14" s="242"/>
      <c r="N14" s="258">
        <f t="shared" si="2"/>
        <v>0</v>
      </c>
    </row>
    <row r="15" spans="1:33" s="51" customFormat="1" ht="30" customHeight="1" x14ac:dyDescent="0.25">
      <c r="B15" s="256" t="str">
        <f>IFERROR(INDEX('Planilha Orçamentária'!$B:$K,MATCH($C15,'Planilha Orçamentária'!$C:$C,0),1),"")</f>
        <v/>
      </c>
      <c r="C15" s="48" t="s">
        <v>1018</v>
      </c>
      <c r="D15" s="49" t="str">
        <f>IFERROR(VLOOKUP($B15,'Planilha Orçamentária'!$B:$K,3,FALSE),"")</f>
        <v/>
      </c>
      <c r="E15" s="71" t="str">
        <f>IFERROR(VLOOKUP($B15,'Planilha Orçamentária'!$B:$K,4,FALSE),"")</f>
        <v/>
      </c>
      <c r="F15" s="115">
        <f t="shared" si="0"/>
        <v>0</v>
      </c>
      <c r="G15" s="234"/>
      <c r="H15" s="235"/>
      <c r="I15" s="236"/>
      <c r="J15" s="52">
        <f t="shared" si="1"/>
        <v>0</v>
      </c>
      <c r="K15" s="240"/>
      <c r="L15" s="241"/>
      <c r="M15" s="242"/>
      <c r="N15" s="258">
        <f t="shared" si="2"/>
        <v>0</v>
      </c>
    </row>
    <row r="16" spans="1:33" s="51" customFormat="1" ht="30" customHeight="1" x14ac:dyDescent="0.25">
      <c r="B16" s="256" t="str">
        <f>IFERROR(INDEX('Planilha Orçamentária'!$B:$K,MATCH($C16,'Planilha Orçamentária'!$C:$C,0),1),"")</f>
        <v/>
      </c>
      <c r="C16" s="48" t="s">
        <v>1019</v>
      </c>
      <c r="D16" s="49" t="str">
        <f>IFERROR(VLOOKUP($B16,'Planilha Orçamentária'!$B:$K,3,FALSE),"")</f>
        <v/>
      </c>
      <c r="E16" s="71" t="str">
        <f>IFERROR(VLOOKUP($B16,'Planilha Orçamentária'!$B:$K,4,FALSE),"")</f>
        <v/>
      </c>
      <c r="F16" s="115">
        <f t="shared" si="0"/>
        <v>0</v>
      </c>
      <c r="G16" s="234"/>
      <c r="H16" s="235"/>
      <c r="I16" s="236"/>
      <c r="J16" s="52">
        <f t="shared" si="1"/>
        <v>0</v>
      </c>
      <c r="K16" s="240"/>
      <c r="L16" s="241"/>
      <c r="M16" s="242"/>
      <c r="N16" s="258">
        <f t="shared" si="2"/>
        <v>0</v>
      </c>
    </row>
    <row r="17" spans="1:15" s="51" customFormat="1" ht="30" customHeight="1" x14ac:dyDescent="0.25">
      <c r="B17" s="256" t="str">
        <f>IFERROR(INDEX('Planilha Orçamentária'!$B:$K,MATCH($C17,'Planilha Orçamentária'!$C:$C,0),1),"")</f>
        <v/>
      </c>
      <c r="C17" s="48" t="s">
        <v>1020</v>
      </c>
      <c r="D17" s="49" t="str">
        <f>IFERROR(VLOOKUP($B17,'Planilha Orçamentária'!$B:$K,3,FALSE),"")</f>
        <v/>
      </c>
      <c r="E17" s="71" t="str">
        <f>IFERROR(VLOOKUP($B17,'Planilha Orçamentária'!$B:$K,4,FALSE),"")</f>
        <v/>
      </c>
      <c r="F17" s="115">
        <f t="shared" si="0"/>
        <v>0</v>
      </c>
      <c r="G17" s="234"/>
      <c r="H17" s="235"/>
      <c r="I17" s="236"/>
      <c r="J17" s="52">
        <f t="shared" si="1"/>
        <v>0</v>
      </c>
      <c r="K17" s="240"/>
      <c r="L17" s="241"/>
      <c r="M17" s="242"/>
      <c r="N17" s="258">
        <f t="shared" si="2"/>
        <v>0</v>
      </c>
    </row>
    <row r="18" spans="1:15" s="51" customFormat="1" ht="30" customHeight="1" x14ac:dyDescent="0.25">
      <c r="B18" s="256" t="str">
        <f>IFERROR(INDEX('Planilha Orçamentária'!$B:$K,MATCH($C18,'Planilha Orçamentária'!$C:$C,0),1),"")</f>
        <v/>
      </c>
      <c r="C18" s="48" t="s">
        <v>1021</v>
      </c>
      <c r="D18" s="49" t="str">
        <f>IFERROR(VLOOKUP($B18,'Planilha Orçamentária'!$B:$K,3,FALSE),"")</f>
        <v/>
      </c>
      <c r="E18" s="71" t="str">
        <f>IFERROR(VLOOKUP($B18,'Planilha Orçamentária'!$B:$K,4,FALSE),"")</f>
        <v/>
      </c>
      <c r="F18" s="115">
        <f t="shared" si="0"/>
        <v>0</v>
      </c>
      <c r="G18" s="234"/>
      <c r="H18" s="235"/>
      <c r="I18" s="236"/>
      <c r="J18" s="52">
        <f t="shared" si="1"/>
        <v>0</v>
      </c>
      <c r="K18" s="240"/>
      <c r="L18" s="241"/>
      <c r="M18" s="242"/>
      <c r="N18" s="258">
        <f t="shared" si="2"/>
        <v>0</v>
      </c>
    </row>
    <row r="19" spans="1:15" s="51" customFormat="1" ht="30" customHeight="1" x14ac:dyDescent="0.25">
      <c r="B19" s="256" t="str">
        <f>IFERROR(INDEX('Planilha Orçamentária'!$B:$K,MATCH($C19,'Planilha Orçamentária'!$C:$C,0),1),"")</f>
        <v/>
      </c>
      <c r="C19" s="48" t="s">
        <v>1022</v>
      </c>
      <c r="D19" s="49" t="str">
        <f>IFERROR(VLOOKUP($B19,'Planilha Orçamentária'!$B:$K,3,FALSE),"")</f>
        <v/>
      </c>
      <c r="E19" s="71" t="str">
        <f>IFERROR(VLOOKUP($B19,'Planilha Orçamentária'!$B:$K,4,FALSE),"")</f>
        <v/>
      </c>
      <c r="F19" s="115">
        <f t="shared" si="0"/>
        <v>0</v>
      </c>
      <c r="G19" s="234"/>
      <c r="H19" s="235"/>
      <c r="I19" s="236"/>
      <c r="J19" s="52">
        <f t="shared" si="1"/>
        <v>0</v>
      </c>
      <c r="K19" s="240"/>
      <c r="L19" s="241"/>
      <c r="M19" s="242"/>
      <c r="N19" s="258">
        <f t="shared" si="2"/>
        <v>0</v>
      </c>
    </row>
    <row r="20" spans="1:15" s="51" customFormat="1" ht="30" customHeight="1" x14ac:dyDescent="0.25">
      <c r="B20" s="256" t="str">
        <f>IFERROR(INDEX('Planilha Orçamentária'!$B:$K,MATCH($C20,'Planilha Orçamentária'!$C:$C,0),1),"")</f>
        <v/>
      </c>
      <c r="C20" s="48" t="s">
        <v>1023</v>
      </c>
      <c r="D20" s="49" t="str">
        <f>IFERROR(VLOOKUP($B20,'Planilha Orçamentária'!$B:$K,3,FALSE),"")</f>
        <v/>
      </c>
      <c r="E20" s="71" t="str">
        <f>IFERROR(VLOOKUP($B20,'Planilha Orçamentária'!$B:$K,4,FALSE),"")</f>
        <v/>
      </c>
      <c r="F20" s="115">
        <f t="shared" si="0"/>
        <v>0</v>
      </c>
      <c r="G20" s="234"/>
      <c r="H20" s="235"/>
      <c r="I20" s="236"/>
      <c r="J20" s="52">
        <f t="shared" si="1"/>
        <v>0</v>
      </c>
      <c r="K20" s="240"/>
      <c r="L20" s="241"/>
      <c r="M20" s="242"/>
      <c r="N20" s="258">
        <f t="shared" si="2"/>
        <v>0</v>
      </c>
    </row>
    <row r="21" spans="1:15" s="51" customFormat="1" ht="30" customHeight="1" x14ac:dyDescent="0.25">
      <c r="B21" s="256" t="str">
        <f>IFERROR(INDEX('Planilha Orçamentária'!$B:$K,MATCH($C21,'Planilha Orçamentária'!$C:$C,0),1),"")</f>
        <v/>
      </c>
      <c r="C21" s="48" t="s">
        <v>1024</v>
      </c>
      <c r="D21" s="49" t="str">
        <f>IFERROR(VLOOKUP($B21,'Planilha Orçamentária'!$B:$K,3,FALSE),"")</f>
        <v/>
      </c>
      <c r="E21" s="71" t="str">
        <f>IFERROR(VLOOKUP($B21,'Planilha Orçamentária'!$B:$K,4,FALSE),"")</f>
        <v/>
      </c>
      <c r="F21" s="115">
        <f t="shared" si="0"/>
        <v>0</v>
      </c>
      <c r="G21" s="234"/>
      <c r="H21" s="235"/>
      <c r="I21" s="236"/>
      <c r="J21" s="52">
        <f t="shared" si="1"/>
        <v>0</v>
      </c>
      <c r="K21" s="240"/>
      <c r="L21" s="241"/>
      <c r="M21" s="242"/>
      <c r="N21" s="258">
        <f t="shared" si="2"/>
        <v>0</v>
      </c>
    </row>
    <row r="22" spans="1:15" s="51" customFormat="1" ht="30" customHeight="1" x14ac:dyDescent="0.25">
      <c r="B22" s="256" t="str">
        <f>IFERROR(INDEX('Planilha Orçamentária'!$B:$K,MATCH($C22,'Planilha Orçamentária'!$C:$C,0),1),"")</f>
        <v/>
      </c>
      <c r="C22" s="48" t="s">
        <v>1025</v>
      </c>
      <c r="D22" s="49" t="str">
        <f>IFERROR(VLOOKUP($B22,'Planilha Orçamentária'!$B:$K,3,FALSE),"")</f>
        <v/>
      </c>
      <c r="E22" s="71" t="str">
        <f>IFERROR(VLOOKUP($B22,'Planilha Orçamentária'!$B:$K,4,FALSE),"")</f>
        <v/>
      </c>
      <c r="F22" s="115">
        <f t="shared" si="0"/>
        <v>0</v>
      </c>
      <c r="G22" s="234"/>
      <c r="H22" s="235"/>
      <c r="I22" s="236"/>
      <c r="J22" s="52">
        <f t="shared" si="1"/>
        <v>0</v>
      </c>
      <c r="K22" s="240"/>
      <c r="L22" s="241"/>
      <c r="M22" s="242"/>
      <c r="N22" s="258">
        <f t="shared" si="2"/>
        <v>0</v>
      </c>
    </row>
    <row r="23" spans="1:15" s="51" customFormat="1" ht="30" customHeight="1" x14ac:dyDescent="0.25">
      <c r="B23" s="259" t="str">
        <f>IFERROR(INDEX('Planilha Orçamentária'!$B:$K,MATCH($C23,'Planilha Orçamentária'!$C:$C,0),1),"")</f>
        <v/>
      </c>
      <c r="C23" s="260" t="s">
        <v>1130</v>
      </c>
      <c r="D23" s="261" t="str">
        <f>IFERROR(VLOOKUP($B23,'Planilha Orçamentária'!$B:$K,3,FALSE),"")</f>
        <v/>
      </c>
      <c r="E23" s="262" t="str">
        <f>IFERROR(VLOOKUP($B23,'Planilha Orçamentária'!$B:$K,4,FALSE),"")</f>
        <v/>
      </c>
      <c r="F23" s="263">
        <f t="shared" si="0"/>
        <v>0</v>
      </c>
      <c r="G23" s="264"/>
      <c r="H23" s="265"/>
      <c r="I23" s="266"/>
      <c r="J23" s="267">
        <f t="shared" si="1"/>
        <v>0</v>
      </c>
      <c r="K23" s="268"/>
      <c r="L23" s="269"/>
      <c r="M23" s="270"/>
      <c r="N23" s="271">
        <f t="shared" si="2"/>
        <v>0</v>
      </c>
    </row>
    <row r="24" spans="1:15" ht="15" customHeight="1" x14ac:dyDescent="0.25">
      <c r="A24" s="53"/>
      <c r="B24" s="54"/>
      <c r="C24" s="54"/>
      <c r="D24" s="34"/>
      <c r="E24" s="54"/>
      <c r="F24" s="55"/>
      <c r="G24" s="56"/>
      <c r="H24" s="56"/>
      <c r="I24" s="56"/>
      <c r="J24" s="56"/>
      <c r="K24" s="57"/>
      <c r="L24" s="57"/>
      <c r="M24" s="58"/>
      <c r="N24" s="59"/>
      <c r="O24" s="53"/>
    </row>
  </sheetData>
  <sheetProtection selectLockedCells="1"/>
  <mergeCells count="9">
    <mergeCell ref="B2:N2"/>
    <mergeCell ref="B3:N3"/>
    <mergeCell ref="B9:N9"/>
    <mergeCell ref="B4:C4"/>
    <mergeCell ref="B5:C5"/>
    <mergeCell ref="B6:C6"/>
    <mergeCell ref="B7:C7"/>
    <mergeCell ref="B8:C8"/>
    <mergeCell ref="D8:F8"/>
  </mergeCells>
  <conditionalFormatting sqref="B10:D10 B24:D65546">
    <cfRule type="duplicateValues" dxfId="3" priority="4" stopIfTrue="1"/>
  </conditionalFormatting>
  <conditionalFormatting sqref="D10 D24:D65546">
    <cfRule type="duplicateValues" dxfId="2" priority="3" stopIfTrue="1"/>
    <cfRule type="duplicateValues" dxfId="1" priority="5" stopIfTrue="1"/>
  </conditionalFormatting>
  <conditionalFormatting sqref="M4">
    <cfRule type="expression" dxfId="0" priority="2">
      <formula>AND(RIGHT(#REF!,8)="REAJUSTE",$M$4&lt;=0)</formula>
    </cfRule>
  </conditionalFormatting>
  <printOptions horizontalCentered="1"/>
  <pageMargins left="0.39370078740157483" right="0.39370078740157483" top="0.78740157480314965" bottom="0.78740157480314965" header="0.31496062992125984" footer="0.39370078740157483"/>
  <pageSetup paperSize="9" scale="55" fitToHeight="0" orientation="landscape" horizontalDpi="4294967293" r:id="rId1"/>
  <headerFooter alignWithMargins="0">
    <oddFooter>&amp;C&amp;"Arial,Normal"________________________________________
Assinatura do Responsável Técnico&amp;R&amp;P</oddFooter>
    <firstFooter>&amp;C________________________________________
Assinatura do Responsável Técnico&amp;RPágina &amp;P de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ilha6">
    <tabColor theme="9" tint="0.59999389629810485"/>
    <pageSetUpPr fitToPage="1"/>
  </sheetPr>
  <dimension ref="A1:WVZ31"/>
  <sheetViews>
    <sheetView showGridLines="0" zoomScale="80" zoomScaleNormal="80" zoomScaleSheetLayoutView="70" workbookViewId="0">
      <selection activeCell="D8" sqref="D8:F8"/>
    </sheetView>
  </sheetViews>
  <sheetFormatPr defaultColWidth="0" defaultRowHeight="15" customHeight="1" zeroHeight="1" x14ac:dyDescent="0.25"/>
  <cols>
    <col min="1" max="1" width="1.7109375" style="35" customWidth="1"/>
    <col min="2" max="2" width="15.7109375" style="82" customWidth="1"/>
    <col min="3" max="3" width="18.7109375" style="35" customWidth="1"/>
    <col min="4" max="4" width="21.7109375" style="62" customWidth="1"/>
    <col min="5" max="5" width="16.7109375" style="82" customWidth="1"/>
    <col min="6" max="6" width="15.7109375" style="81" customWidth="1"/>
    <col min="7" max="7" width="15.7109375" style="83" customWidth="1"/>
    <col min="8" max="8" width="18.7109375" style="35" customWidth="1"/>
    <col min="9" max="9" width="21.7109375" style="62" customWidth="1"/>
    <col min="10" max="10" width="16.7109375" style="82" customWidth="1"/>
    <col min="11" max="11" width="15.7109375" style="81" customWidth="1"/>
    <col min="12" max="12" width="15.7109375" style="83" customWidth="1"/>
    <col min="13" max="13" width="18.7109375" style="35" customWidth="1"/>
    <col min="14" max="14" width="21.7109375" style="62" customWidth="1"/>
    <col min="15" max="15" width="16.7109375" style="82" customWidth="1"/>
    <col min="16" max="16" width="15.7109375" style="81" customWidth="1"/>
    <col min="17" max="17" width="15.7109375" style="83" customWidth="1"/>
    <col min="18" max="18" width="3.7109375" style="35" customWidth="1"/>
    <col min="19" max="258" width="9.140625" style="35" hidden="1"/>
    <col min="259" max="259" width="2.42578125" style="35" hidden="1"/>
    <col min="260" max="261" width="12.42578125" style="35" hidden="1"/>
    <col min="262" max="262" width="82" style="35" hidden="1"/>
    <col min="263" max="263" width="7.140625" style="35" hidden="1"/>
    <col min="264" max="264" width="16.5703125" style="35" hidden="1"/>
    <col min="265" max="265" width="11.42578125" style="35" hidden="1"/>
    <col min="266" max="266" width="12" style="35" hidden="1"/>
    <col min="267" max="267" width="10.85546875" style="35" hidden="1"/>
    <col min="268" max="268" width="17.7109375" style="35" hidden="1"/>
    <col min="269" max="269" width="0.140625" style="35" hidden="1"/>
    <col min="270" max="271" width="15.7109375" style="35" hidden="1"/>
    <col min="272" max="272" width="14.28515625" style="35" hidden="1"/>
    <col min="273" max="273" width="15.85546875" style="35" hidden="1"/>
    <col min="274" max="274" width="2" style="35" hidden="1"/>
    <col min="275" max="514" width="9.140625" style="35" hidden="1"/>
    <col min="515" max="515" width="2.42578125" style="35" hidden="1"/>
    <col min="516" max="517" width="12.42578125" style="35" hidden="1"/>
    <col min="518" max="518" width="82" style="35" hidden="1"/>
    <col min="519" max="519" width="7.140625" style="35" hidden="1"/>
    <col min="520" max="520" width="16.5703125" style="35" hidden="1"/>
    <col min="521" max="521" width="11.42578125" style="35" hidden="1"/>
    <col min="522" max="522" width="12" style="35" hidden="1"/>
    <col min="523" max="523" width="10.85546875" style="35" hidden="1"/>
    <col min="524" max="524" width="17.7109375" style="35" hidden="1"/>
    <col min="525" max="525" width="0.140625" style="35" hidden="1"/>
    <col min="526" max="527" width="15.7109375" style="35" hidden="1"/>
    <col min="528" max="528" width="14.28515625" style="35" hidden="1"/>
    <col min="529" max="529" width="15.85546875" style="35" hidden="1"/>
    <col min="530" max="530" width="2" style="35" hidden="1"/>
    <col min="531" max="770" width="9.140625" style="35" hidden="1"/>
    <col min="771" max="771" width="2.42578125" style="35" hidden="1"/>
    <col min="772" max="773" width="12.42578125" style="35" hidden="1"/>
    <col min="774" max="774" width="82" style="35" hidden="1"/>
    <col min="775" max="775" width="7.140625" style="35" hidden="1"/>
    <col min="776" max="776" width="16.5703125" style="35" hidden="1"/>
    <col min="777" max="777" width="11.42578125" style="35" hidden="1"/>
    <col min="778" max="778" width="12" style="35" hidden="1"/>
    <col min="779" max="779" width="10.85546875" style="35" hidden="1"/>
    <col min="780" max="780" width="17.7109375" style="35" hidden="1"/>
    <col min="781" max="781" width="0.140625" style="35" hidden="1"/>
    <col min="782" max="783" width="15.7109375" style="35" hidden="1"/>
    <col min="784" max="784" width="14.28515625" style="35" hidden="1"/>
    <col min="785" max="785" width="15.85546875" style="35" hidden="1"/>
    <col min="786" max="786" width="2" style="35" hidden="1"/>
    <col min="787" max="1026" width="9.140625" style="35" hidden="1"/>
    <col min="1027" max="1027" width="2.42578125" style="35" hidden="1"/>
    <col min="1028" max="1029" width="12.42578125" style="35" hidden="1"/>
    <col min="1030" max="1030" width="82" style="35" hidden="1"/>
    <col min="1031" max="1031" width="7.140625" style="35" hidden="1"/>
    <col min="1032" max="1032" width="16.5703125" style="35" hidden="1"/>
    <col min="1033" max="1033" width="11.42578125" style="35" hidden="1"/>
    <col min="1034" max="1034" width="12" style="35" hidden="1"/>
    <col min="1035" max="1035" width="10.85546875" style="35" hidden="1"/>
    <col min="1036" max="1036" width="17.7109375" style="35" hidden="1"/>
    <col min="1037" max="1037" width="0.140625" style="35" hidden="1"/>
    <col min="1038" max="1039" width="15.7109375" style="35" hidden="1"/>
    <col min="1040" max="1040" width="14.28515625" style="35" hidden="1"/>
    <col min="1041" max="1041" width="15.85546875" style="35" hidden="1"/>
    <col min="1042" max="1042" width="2" style="35" hidden="1"/>
    <col min="1043" max="1282" width="9.140625" style="35" hidden="1"/>
    <col min="1283" max="1283" width="2.42578125" style="35" hidden="1"/>
    <col min="1284" max="1285" width="12.42578125" style="35" hidden="1"/>
    <col min="1286" max="1286" width="82" style="35" hidden="1"/>
    <col min="1287" max="1287" width="7.140625" style="35" hidden="1"/>
    <col min="1288" max="1288" width="16.5703125" style="35" hidden="1"/>
    <col min="1289" max="1289" width="11.42578125" style="35" hidden="1"/>
    <col min="1290" max="1290" width="12" style="35" hidden="1"/>
    <col min="1291" max="1291" width="10.85546875" style="35" hidden="1"/>
    <col min="1292" max="1292" width="17.7109375" style="35" hidden="1"/>
    <col min="1293" max="1293" width="0.140625" style="35" hidden="1"/>
    <col min="1294" max="1295" width="15.7109375" style="35" hidden="1"/>
    <col min="1296" max="1296" width="14.28515625" style="35" hidden="1"/>
    <col min="1297" max="1297" width="15.85546875" style="35" hidden="1"/>
    <col min="1298" max="1298" width="2" style="35" hidden="1"/>
    <col min="1299" max="1538" width="9.140625" style="35" hidden="1"/>
    <col min="1539" max="1539" width="2.42578125" style="35" hidden="1"/>
    <col min="1540" max="1541" width="12.42578125" style="35" hidden="1"/>
    <col min="1542" max="1542" width="82" style="35" hidden="1"/>
    <col min="1543" max="1543" width="7.140625" style="35" hidden="1"/>
    <col min="1544" max="1544" width="16.5703125" style="35" hidden="1"/>
    <col min="1545" max="1545" width="11.42578125" style="35" hidden="1"/>
    <col min="1546" max="1546" width="12" style="35" hidden="1"/>
    <col min="1547" max="1547" width="10.85546875" style="35" hidden="1"/>
    <col min="1548" max="1548" width="17.7109375" style="35" hidden="1"/>
    <col min="1549" max="1549" width="0.140625" style="35" hidden="1"/>
    <col min="1550" max="1551" width="15.7109375" style="35" hidden="1"/>
    <col min="1552" max="1552" width="14.28515625" style="35" hidden="1"/>
    <col min="1553" max="1553" width="15.85546875" style="35" hidden="1"/>
    <col min="1554" max="1554" width="2" style="35" hidden="1"/>
    <col min="1555" max="1794" width="9.140625" style="35" hidden="1"/>
    <col min="1795" max="1795" width="2.42578125" style="35" hidden="1"/>
    <col min="1796" max="1797" width="12.42578125" style="35" hidden="1"/>
    <col min="1798" max="1798" width="82" style="35" hidden="1"/>
    <col min="1799" max="1799" width="7.140625" style="35" hidden="1"/>
    <col min="1800" max="1800" width="16.5703125" style="35" hidden="1"/>
    <col min="1801" max="1801" width="11.42578125" style="35" hidden="1"/>
    <col min="1802" max="1802" width="12" style="35" hidden="1"/>
    <col min="1803" max="1803" width="10.85546875" style="35" hidden="1"/>
    <col min="1804" max="1804" width="17.7109375" style="35" hidden="1"/>
    <col min="1805" max="1805" width="0.140625" style="35" hidden="1"/>
    <col min="1806" max="1807" width="15.7109375" style="35" hidden="1"/>
    <col min="1808" max="1808" width="14.28515625" style="35" hidden="1"/>
    <col min="1809" max="1809" width="15.85546875" style="35" hidden="1"/>
    <col min="1810" max="1810" width="2" style="35" hidden="1"/>
    <col min="1811" max="2050" width="9.140625" style="35" hidden="1"/>
    <col min="2051" max="2051" width="2.42578125" style="35" hidden="1"/>
    <col min="2052" max="2053" width="12.42578125" style="35" hidden="1"/>
    <col min="2054" max="2054" width="82" style="35" hidden="1"/>
    <col min="2055" max="2055" width="7.140625" style="35" hidden="1"/>
    <col min="2056" max="2056" width="16.5703125" style="35" hidden="1"/>
    <col min="2057" max="2057" width="11.42578125" style="35" hidden="1"/>
    <col min="2058" max="2058" width="12" style="35" hidden="1"/>
    <col min="2059" max="2059" width="10.85546875" style="35" hidden="1"/>
    <col min="2060" max="2060" width="17.7109375" style="35" hidden="1"/>
    <col min="2061" max="2061" width="0.140625" style="35" hidden="1"/>
    <col min="2062" max="2063" width="15.7109375" style="35" hidden="1"/>
    <col min="2064" max="2064" width="14.28515625" style="35" hidden="1"/>
    <col min="2065" max="2065" width="15.85546875" style="35" hidden="1"/>
    <col min="2066" max="2066" width="2" style="35" hidden="1"/>
    <col min="2067" max="2306" width="9.140625" style="35" hidden="1"/>
    <col min="2307" max="2307" width="2.42578125" style="35" hidden="1"/>
    <col min="2308" max="2309" width="12.42578125" style="35" hidden="1"/>
    <col min="2310" max="2310" width="82" style="35" hidden="1"/>
    <col min="2311" max="2311" width="7.140625" style="35" hidden="1"/>
    <col min="2312" max="2312" width="16.5703125" style="35" hidden="1"/>
    <col min="2313" max="2313" width="11.42578125" style="35" hidden="1"/>
    <col min="2314" max="2314" width="12" style="35" hidden="1"/>
    <col min="2315" max="2315" width="10.85546875" style="35" hidden="1"/>
    <col min="2316" max="2316" width="17.7109375" style="35" hidden="1"/>
    <col min="2317" max="2317" width="0.140625" style="35" hidden="1"/>
    <col min="2318" max="2319" width="15.7109375" style="35" hidden="1"/>
    <col min="2320" max="2320" width="14.28515625" style="35" hidden="1"/>
    <col min="2321" max="2321" width="15.85546875" style="35" hidden="1"/>
    <col min="2322" max="2322" width="2" style="35" hidden="1"/>
    <col min="2323" max="2562" width="9.140625" style="35" hidden="1"/>
    <col min="2563" max="2563" width="2.42578125" style="35" hidden="1"/>
    <col min="2564" max="2565" width="12.42578125" style="35" hidden="1"/>
    <col min="2566" max="2566" width="82" style="35" hidden="1"/>
    <col min="2567" max="2567" width="7.140625" style="35" hidden="1"/>
    <col min="2568" max="2568" width="16.5703125" style="35" hidden="1"/>
    <col min="2569" max="2569" width="11.42578125" style="35" hidden="1"/>
    <col min="2570" max="2570" width="12" style="35" hidden="1"/>
    <col min="2571" max="2571" width="10.85546875" style="35" hidden="1"/>
    <col min="2572" max="2572" width="17.7109375" style="35" hidden="1"/>
    <col min="2573" max="2573" width="0.140625" style="35" hidden="1"/>
    <col min="2574" max="2575" width="15.7109375" style="35" hidden="1"/>
    <col min="2576" max="2576" width="14.28515625" style="35" hidden="1"/>
    <col min="2577" max="2577" width="15.85546875" style="35" hidden="1"/>
    <col min="2578" max="2578" width="2" style="35" hidden="1"/>
    <col min="2579" max="2818" width="9.140625" style="35" hidden="1"/>
    <col min="2819" max="2819" width="2.42578125" style="35" hidden="1"/>
    <col min="2820" max="2821" width="12.42578125" style="35" hidden="1"/>
    <col min="2822" max="2822" width="82" style="35" hidden="1"/>
    <col min="2823" max="2823" width="7.140625" style="35" hidden="1"/>
    <col min="2824" max="2824" width="16.5703125" style="35" hidden="1"/>
    <col min="2825" max="2825" width="11.42578125" style="35" hidden="1"/>
    <col min="2826" max="2826" width="12" style="35" hidden="1"/>
    <col min="2827" max="2827" width="10.85546875" style="35" hidden="1"/>
    <col min="2828" max="2828" width="17.7109375" style="35" hidden="1"/>
    <col min="2829" max="2829" width="0.140625" style="35" hidden="1"/>
    <col min="2830" max="2831" width="15.7109375" style="35" hidden="1"/>
    <col min="2832" max="2832" width="14.28515625" style="35" hidden="1"/>
    <col min="2833" max="2833" width="15.85546875" style="35" hidden="1"/>
    <col min="2834" max="2834" width="2" style="35" hidden="1"/>
    <col min="2835" max="3074" width="9.140625" style="35" hidden="1"/>
    <col min="3075" max="3075" width="2.42578125" style="35" hidden="1"/>
    <col min="3076" max="3077" width="12.42578125" style="35" hidden="1"/>
    <col min="3078" max="3078" width="82" style="35" hidden="1"/>
    <col min="3079" max="3079" width="7.140625" style="35" hidden="1"/>
    <col min="3080" max="3080" width="16.5703125" style="35" hidden="1"/>
    <col min="3081" max="3081" width="11.42578125" style="35" hidden="1"/>
    <col min="3082" max="3082" width="12" style="35" hidden="1"/>
    <col min="3083" max="3083" width="10.85546875" style="35" hidden="1"/>
    <col min="3084" max="3084" width="17.7109375" style="35" hidden="1"/>
    <col min="3085" max="3085" width="0.140625" style="35" hidden="1"/>
    <col min="3086" max="3087" width="15.7109375" style="35" hidden="1"/>
    <col min="3088" max="3088" width="14.28515625" style="35" hidden="1"/>
    <col min="3089" max="3089" width="15.85546875" style="35" hidden="1"/>
    <col min="3090" max="3090" width="2" style="35" hidden="1"/>
    <col min="3091" max="3330" width="9.140625" style="35" hidden="1"/>
    <col min="3331" max="3331" width="2.42578125" style="35" hidden="1"/>
    <col min="3332" max="3333" width="12.42578125" style="35" hidden="1"/>
    <col min="3334" max="3334" width="82" style="35" hidden="1"/>
    <col min="3335" max="3335" width="7.140625" style="35" hidden="1"/>
    <col min="3336" max="3336" width="16.5703125" style="35" hidden="1"/>
    <col min="3337" max="3337" width="11.42578125" style="35" hidden="1"/>
    <col min="3338" max="3338" width="12" style="35" hidden="1"/>
    <col min="3339" max="3339" width="10.85546875" style="35" hidden="1"/>
    <col min="3340" max="3340" width="17.7109375" style="35" hidden="1"/>
    <col min="3341" max="3341" width="0.140625" style="35" hidden="1"/>
    <col min="3342" max="3343" width="15.7109375" style="35" hidden="1"/>
    <col min="3344" max="3344" width="14.28515625" style="35" hidden="1"/>
    <col min="3345" max="3345" width="15.85546875" style="35" hidden="1"/>
    <col min="3346" max="3346" width="2" style="35" hidden="1"/>
    <col min="3347" max="3586" width="9.140625" style="35" hidden="1"/>
    <col min="3587" max="3587" width="2.42578125" style="35" hidden="1"/>
    <col min="3588" max="3589" width="12.42578125" style="35" hidden="1"/>
    <col min="3590" max="3590" width="82" style="35" hidden="1"/>
    <col min="3591" max="3591" width="7.140625" style="35" hidden="1"/>
    <col min="3592" max="3592" width="16.5703125" style="35" hidden="1"/>
    <col min="3593" max="3593" width="11.42578125" style="35" hidden="1"/>
    <col min="3594" max="3594" width="12" style="35" hidden="1"/>
    <col min="3595" max="3595" width="10.85546875" style="35" hidden="1"/>
    <col min="3596" max="3596" width="17.7109375" style="35" hidden="1"/>
    <col min="3597" max="3597" width="0.140625" style="35" hidden="1"/>
    <col min="3598" max="3599" width="15.7109375" style="35" hidden="1"/>
    <col min="3600" max="3600" width="14.28515625" style="35" hidden="1"/>
    <col min="3601" max="3601" width="15.85546875" style="35" hidden="1"/>
    <col min="3602" max="3602" width="2" style="35" hidden="1"/>
    <col min="3603" max="3842" width="9.140625" style="35" hidden="1"/>
    <col min="3843" max="3843" width="2.42578125" style="35" hidden="1"/>
    <col min="3844" max="3845" width="12.42578125" style="35" hidden="1"/>
    <col min="3846" max="3846" width="82" style="35" hidden="1"/>
    <col min="3847" max="3847" width="7.140625" style="35" hidden="1"/>
    <col min="3848" max="3848" width="16.5703125" style="35" hidden="1"/>
    <col min="3849" max="3849" width="11.42578125" style="35" hidden="1"/>
    <col min="3850" max="3850" width="12" style="35" hidden="1"/>
    <col min="3851" max="3851" width="10.85546875" style="35" hidden="1"/>
    <col min="3852" max="3852" width="17.7109375" style="35" hidden="1"/>
    <col min="3853" max="3853" width="0.140625" style="35" hidden="1"/>
    <col min="3854" max="3855" width="15.7109375" style="35" hidden="1"/>
    <col min="3856" max="3856" width="14.28515625" style="35" hidden="1"/>
    <col min="3857" max="3857" width="15.85546875" style="35" hidden="1"/>
    <col min="3858" max="3858" width="2" style="35" hidden="1"/>
    <col min="3859" max="4098" width="9.140625" style="35" hidden="1"/>
    <col min="4099" max="4099" width="2.42578125" style="35" hidden="1"/>
    <col min="4100" max="4101" width="12.42578125" style="35" hidden="1"/>
    <col min="4102" max="4102" width="82" style="35" hidden="1"/>
    <col min="4103" max="4103" width="7.140625" style="35" hidden="1"/>
    <col min="4104" max="4104" width="16.5703125" style="35" hidden="1"/>
    <col min="4105" max="4105" width="11.42578125" style="35" hidden="1"/>
    <col min="4106" max="4106" width="12" style="35" hidden="1"/>
    <col min="4107" max="4107" width="10.85546875" style="35" hidden="1"/>
    <col min="4108" max="4108" width="17.7109375" style="35" hidden="1"/>
    <col min="4109" max="4109" width="0.140625" style="35" hidden="1"/>
    <col min="4110" max="4111" width="15.7109375" style="35" hidden="1"/>
    <col min="4112" max="4112" width="14.28515625" style="35" hidden="1"/>
    <col min="4113" max="4113" width="15.85546875" style="35" hidden="1"/>
    <col min="4114" max="4114" width="2" style="35" hidden="1"/>
    <col min="4115" max="4354" width="9.140625" style="35" hidden="1"/>
    <col min="4355" max="4355" width="2.42578125" style="35" hidden="1"/>
    <col min="4356" max="4357" width="12.42578125" style="35" hidden="1"/>
    <col min="4358" max="4358" width="82" style="35" hidden="1"/>
    <col min="4359" max="4359" width="7.140625" style="35" hidden="1"/>
    <col min="4360" max="4360" width="16.5703125" style="35" hidden="1"/>
    <col min="4361" max="4361" width="11.42578125" style="35" hidden="1"/>
    <col min="4362" max="4362" width="12" style="35" hidden="1"/>
    <col min="4363" max="4363" width="10.85546875" style="35" hidden="1"/>
    <col min="4364" max="4364" width="17.7109375" style="35" hidden="1"/>
    <col min="4365" max="4365" width="0.140625" style="35" hidden="1"/>
    <col min="4366" max="4367" width="15.7109375" style="35" hidden="1"/>
    <col min="4368" max="4368" width="14.28515625" style="35" hidden="1"/>
    <col min="4369" max="4369" width="15.85546875" style="35" hidden="1"/>
    <col min="4370" max="4370" width="2" style="35" hidden="1"/>
    <col min="4371" max="4610" width="9.140625" style="35" hidden="1"/>
    <col min="4611" max="4611" width="2.42578125" style="35" hidden="1"/>
    <col min="4612" max="4613" width="12.42578125" style="35" hidden="1"/>
    <col min="4614" max="4614" width="82" style="35" hidden="1"/>
    <col min="4615" max="4615" width="7.140625" style="35" hidden="1"/>
    <col min="4616" max="4616" width="16.5703125" style="35" hidden="1"/>
    <col min="4617" max="4617" width="11.42578125" style="35" hidden="1"/>
    <col min="4618" max="4618" width="12" style="35" hidden="1"/>
    <col min="4619" max="4619" width="10.85546875" style="35" hidden="1"/>
    <col min="4620" max="4620" width="17.7109375" style="35" hidden="1"/>
    <col min="4621" max="4621" width="0.140625" style="35" hidden="1"/>
    <col min="4622" max="4623" width="15.7109375" style="35" hidden="1"/>
    <col min="4624" max="4624" width="14.28515625" style="35" hidden="1"/>
    <col min="4625" max="4625" width="15.85546875" style="35" hidden="1"/>
    <col min="4626" max="4626" width="2" style="35" hidden="1"/>
    <col min="4627" max="4866" width="9.140625" style="35" hidden="1"/>
    <col min="4867" max="4867" width="2.42578125" style="35" hidden="1"/>
    <col min="4868" max="4869" width="12.42578125" style="35" hidden="1"/>
    <col min="4870" max="4870" width="82" style="35" hidden="1"/>
    <col min="4871" max="4871" width="7.140625" style="35" hidden="1"/>
    <col min="4872" max="4872" width="16.5703125" style="35" hidden="1"/>
    <col min="4873" max="4873" width="11.42578125" style="35" hidden="1"/>
    <col min="4874" max="4874" width="12" style="35" hidden="1"/>
    <col min="4875" max="4875" width="10.85546875" style="35" hidden="1"/>
    <col min="4876" max="4876" width="17.7109375" style="35" hidden="1"/>
    <col min="4877" max="4877" width="0.140625" style="35" hidden="1"/>
    <col min="4878" max="4879" width="15.7109375" style="35" hidden="1"/>
    <col min="4880" max="4880" width="14.28515625" style="35" hidden="1"/>
    <col min="4881" max="4881" width="15.85546875" style="35" hidden="1"/>
    <col min="4882" max="4882" width="2" style="35" hidden="1"/>
    <col min="4883" max="5122" width="9.140625" style="35" hidden="1"/>
    <col min="5123" max="5123" width="2.42578125" style="35" hidden="1"/>
    <col min="5124" max="5125" width="12.42578125" style="35" hidden="1"/>
    <col min="5126" max="5126" width="82" style="35" hidden="1"/>
    <col min="5127" max="5127" width="7.140625" style="35" hidden="1"/>
    <col min="5128" max="5128" width="16.5703125" style="35" hidden="1"/>
    <col min="5129" max="5129" width="11.42578125" style="35" hidden="1"/>
    <col min="5130" max="5130" width="12" style="35" hidden="1"/>
    <col min="5131" max="5131" width="10.85546875" style="35" hidden="1"/>
    <col min="5132" max="5132" width="17.7109375" style="35" hidden="1"/>
    <col min="5133" max="5133" width="0.140625" style="35" hidden="1"/>
    <col min="5134" max="5135" width="15.7109375" style="35" hidden="1"/>
    <col min="5136" max="5136" width="14.28515625" style="35" hidden="1"/>
    <col min="5137" max="5137" width="15.85546875" style="35" hidden="1"/>
    <col min="5138" max="5138" width="2" style="35" hidden="1"/>
    <col min="5139" max="5378" width="9.140625" style="35" hidden="1"/>
    <col min="5379" max="5379" width="2.42578125" style="35" hidden="1"/>
    <col min="5380" max="5381" width="12.42578125" style="35" hidden="1"/>
    <col min="5382" max="5382" width="82" style="35" hidden="1"/>
    <col min="5383" max="5383" width="7.140625" style="35" hidden="1"/>
    <col min="5384" max="5384" width="16.5703125" style="35" hidden="1"/>
    <col min="5385" max="5385" width="11.42578125" style="35" hidden="1"/>
    <col min="5386" max="5386" width="12" style="35" hidden="1"/>
    <col min="5387" max="5387" width="10.85546875" style="35" hidden="1"/>
    <col min="5388" max="5388" width="17.7109375" style="35" hidden="1"/>
    <col min="5389" max="5389" width="0.140625" style="35" hidden="1"/>
    <col min="5390" max="5391" width="15.7109375" style="35" hidden="1"/>
    <col min="5392" max="5392" width="14.28515625" style="35" hidden="1"/>
    <col min="5393" max="5393" width="15.85546875" style="35" hidden="1"/>
    <col min="5394" max="5394" width="2" style="35" hidden="1"/>
    <col min="5395" max="5634" width="9.140625" style="35" hidden="1"/>
    <col min="5635" max="5635" width="2.42578125" style="35" hidden="1"/>
    <col min="5636" max="5637" width="12.42578125" style="35" hidden="1"/>
    <col min="5638" max="5638" width="82" style="35" hidden="1"/>
    <col min="5639" max="5639" width="7.140625" style="35" hidden="1"/>
    <col min="5640" max="5640" width="16.5703125" style="35" hidden="1"/>
    <col min="5641" max="5641" width="11.42578125" style="35" hidden="1"/>
    <col min="5642" max="5642" width="12" style="35" hidden="1"/>
    <col min="5643" max="5643" width="10.85546875" style="35" hidden="1"/>
    <col min="5644" max="5644" width="17.7109375" style="35" hidden="1"/>
    <col min="5645" max="5645" width="0.140625" style="35" hidden="1"/>
    <col min="5646" max="5647" width="15.7109375" style="35" hidden="1"/>
    <col min="5648" max="5648" width="14.28515625" style="35" hidden="1"/>
    <col min="5649" max="5649" width="15.85546875" style="35" hidden="1"/>
    <col min="5650" max="5650" width="2" style="35" hidden="1"/>
    <col min="5651" max="5890" width="9.140625" style="35" hidden="1"/>
    <col min="5891" max="5891" width="2.42578125" style="35" hidden="1"/>
    <col min="5892" max="5893" width="12.42578125" style="35" hidden="1"/>
    <col min="5894" max="5894" width="82" style="35" hidden="1"/>
    <col min="5895" max="5895" width="7.140625" style="35" hidden="1"/>
    <col min="5896" max="5896" width="16.5703125" style="35" hidden="1"/>
    <col min="5897" max="5897" width="11.42578125" style="35" hidden="1"/>
    <col min="5898" max="5898" width="12" style="35" hidden="1"/>
    <col min="5899" max="5899" width="10.85546875" style="35" hidden="1"/>
    <col min="5900" max="5900" width="17.7109375" style="35" hidden="1"/>
    <col min="5901" max="5901" width="0.140625" style="35" hidden="1"/>
    <col min="5902" max="5903" width="15.7109375" style="35" hidden="1"/>
    <col min="5904" max="5904" width="14.28515625" style="35" hidden="1"/>
    <col min="5905" max="5905" width="15.85546875" style="35" hidden="1"/>
    <col min="5906" max="5906" width="2" style="35" hidden="1"/>
    <col min="5907" max="6146" width="9.140625" style="35" hidden="1"/>
    <col min="6147" max="6147" width="2.42578125" style="35" hidden="1"/>
    <col min="6148" max="6149" width="12.42578125" style="35" hidden="1"/>
    <col min="6150" max="6150" width="82" style="35" hidden="1"/>
    <col min="6151" max="6151" width="7.140625" style="35" hidden="1"/>
    <col min="6152" max="6152" width="16.5703125" style="35" hidden="1"/>
    <col min="6153" max="6153" width="11.42578125" style="35" hidden="1"/>
    <col min="6154" max="6154" width="12" style="35" hidden="1"/>
    <col min="6155" max="6155" width="10.85546875" style="35" hidden="1"/>
    <col min="6156" max="6156" width="17.7109375" style="35" hidden="1"/>
    <col min="6157" max="6157" width="0.140625" style="35" hidden="1"/>
    <col min="6158" max="6159" width="15.7109375" style="35" hidden="1"/>
    <col min="6160" max="6160" width="14.28515625" style="35" hidden="1"/>
    <col min="6161" max="6161" width="15.85546875" style="35" hidden="1"/>
    <col min="6162" max="6162" width="2" style="35" hidden="1"/>
    <col min="6163" max="6402" width="9.140625" style="35" hidden="1"/>
    <col min="6403" max="6403" width="2.42578125" style="35" hidden="1"/>
    <col min="6404" max="6405" width="12.42578125" style="35" hidden="1"/>
    <col min="6406" max="6406" width="82" style="35" hidden="1"/>
    <col min="6407" max="6407" width="7.140625" style="35" hidden="1"/>
    <col min="6408" max="6408" width="16.5703125" style="35" hidden="1"/>
    <col min="6409" max="6409" width="11.42578125" style="35" hidden="1"/>
    <col min="6410" max="6410" width="12" style="35" hidden="1"/>
    <col min="6411" max="6411" width="10.85546875" style="35" hidden="1"/>
    <col min="6412" max="6412" width="17.7109375" style="35" hidden="1"/>
    <col min="6413" max="6413" width="0.140625" style="35" hidden="1"/>
    <col min="6414" max="6415" width="15.7109375" style="35" hidden="1"/>
    <col min="6416" max="6416" width="14.28515625" style="35" hidden="1"/>
    <col min="6417" max="6417" width="15.85546875" style="35" hidden="1"/>
    <col min="6418" max="6418" width="2" style="35" hidden="1"/>
    <col min="6419" max="6658" width="9.140625" style="35" hidden="1"/>
    <col min="6659" max="6659" width="2.42578125" style="35" hidden="1"/>
    <col min="6660" max="6661" width="12.42578125" style="35" hidden="1"/>
    <col min="6662" max="6662" width="82" style="35" hidden="1"/>
    <col min="6663" max="6663" width="7.140625" style="35" hidden="1"/>
    <col min="6664" max="6664" width="16.5703125" style="35" hidden="1"/>
    <col min="6665" max="6665" width="11.42578125" style="35" hidden="1"/>
    <col min="6666" max="6666" width="12" style="35" hidden="1"/>
    <col min="6667" max="6667" width="10.85546875" style="35" hidden="1"/>
    <col min="6668" max="6668" width="17.7109375" style="35" hidden="1"/>
    <col min="6669" max="6669" width="0.140625" style="35" hidden="1"/>
    <col min="6670" max="6671" width="15.7109375" style="35" hidden="1"/>
    <col min="6672" max="6672" width="14.28515625" style="35" hidden="1"/>
    <col min="6673" max="6673" width="15.85546875" style="35" hidden="1"/>
    <col min="6674" max="6674" width="2" style="35" hidden="1"/>
    <col min="6675" max="6914" width="9.140625" style="35" hidden="1"/>
    <col min="6915" max="6915" width="2.42578125" style="35" hidden="1"/>
    <col min="6916" max="6917" width="12.42578125" style="35" hidden="1"/>
    <col min="6918" max="6918" width="82" style="35" hidden="1"/>
    <col min="6919" max="6919" width="7.140625" style="35" hidden="1"/>
    <col min="6920" max="6920" width="16.5703125" style="35" hidden="1"/>
    <col min="6921" max="6921" width="11.42578125" style="35" hidden="1"/>
    <col min="6922" max="6922" width="12" style="35" hidden="1"/>
    <col min="6923" max="6923" width="10.85546875" style="35" hidden="1"/>
    <col min="6924" max="6924" width="17.7109375" style="35" hidden="1"/>
    <col min="6925" max="6925" width="0.140625" style="35" hidden="1"/>
    <col min="6926" max="6927" width="15.7109375" style="35" hidden="1"/>
    <col min="6928" max="6928" width="14.28515625" style="35" hidden="1"/>
    <col min="6929" max="6929" width="15.85546875" style="35" hidden="1"/>
    <col min="6930" max="6930" width="2" style="35" hidden="1"/>
    <col min="6931" max="7170" width="9.140625" style="35" hidden="1"/>
    <col min="7171" max="7171" width="2.42578125" style="35" hidden="1"/>
    <col min="7172" max="7173" width="12.42578125" style="35" hidden="1"/>
    <col min="7174" max="7174" width="82" style="35" hidden="1"/>
    <col min="7175" max="7175" width="7.140625" style="35" hidden="1"/>
    <col min="7176" max="7176" width="16.5703125" style="35" hidden="1"/>
    <col min="7177" max="7177" width="11.42578125" style="35" hidden="1"/>
    <col min="7178" max="7178" width="12" style="35" hidden="1"/>
    <col min="7179" max="7179" width="10.85546875" style="35" hidden="1"/>
    <col min="7180" max="7180" width="17.7109375" style="35" hidden="1"/>
    <col min="7181" max="7181" width="0.140625" style="35" hidden="1"/>
    <col min="7182" max="7183" width="15.7109375" style="35" hidden="1"/>
    <col min="7184" max="7184" width="14.28515625" style="35" hidden="1"/>
    <col min="7185" max="7185" width="15.85546875" style="35" hidden="1"/>
    <col min="7186" max="7186" width="2" style="35" hidden="1"/>
    <col min="7187" max="7426" width="9.140625" style="35" hidden="1"/>
    <col min="7427" max="7427" width="2.42578125" style="35" hidden="1"/>
    <col min="7428" max="7429" width="12.42578125" style="35" hidden="1"/>
    <col min="7430" max="7430" width="82" style="35" hidden="1"/>
    <col min="7431" max="7431" width="7.140625" style="35" hidden="1"/>
    <col min="7432" max="7432" width="16.5703125" style="35" hidden="1"/>
    <col min="7433" max="7433" width="11.42578125" style="35" hidden="1"/>
    <col min="7434" max="7434" width="12" style="35" hidden="1"/>
    <col min="7435" max="7435" width="10.85546875" style="35" hidden="1"/>
    <col min="7436" max="7436" width="17.7109375" style="35" hidden="1"/>
    <col min="7437" max="7437" width="0.140625" style="35" hidden="1"/>
    <col min="7438" max="7439" width="15.7109375" style="35" hidden="1"/>
    <col min="7440" max="7440" width="14.28515625" style="35" hidden="1"/>
    <col min="7441" max="7441" width="15.85546875" style="35" hidden="1"/>
    <col min="7442" max="7442" width="2" style="35" hidden="1"/>
    <col min="7443" max="7682" width="9.140625" style="35" hidden="1"/>
    <col min="7683" max="7683" width="2.42578125" style="35" hidden="1"/>
    <col min="7684" max="7685" width="12.42578125" style="35" hidden="1"/>
    <col min="7686" max="7686" width="82" style="35" hidden="1"/>
    <col min="7687" max="7687" width="7.140625" style="35" hidden="1"/>
    <col min="7688" max="7688" width="16.5703125" style="35" hidden="1"/>
    <col min="7689" max="7689" width="11.42578125" style="35" hidden="1"/>
    <col min="7690" max="7690" width="12" style="35" hidden="1"/>
    <col min="7691" max="7691" width="10.85546875" style="35" hidden="1"/>
    <col min="7692" max="7692" width="17.7109375" style="35" hidden="1"/>
    <col min="7693" max="7693" width="0.140625" style="35" hidden="1"/>
    <col min="7694" max="7695" width="15.7109375" style="35" hidden="1"/>
    <col min="7696" max="7696" width="14.28515625" style="35" hidden="1"/>
    <col min="7697" max="7697" width="15.85546875" style="35" hidden="1"/>
    <col min="7698" max="7698" width="2" style="35" hidden="1"/>
    <col min="7699" max="7938" width="9.140625" style="35" hidden="1"/>
    <col min="7939" max="7939" width="2.42578125" style="35" hidden="1"/>
    <col min="7940" max="7941" width="12.42578125" style="35" hidden="1"/>
    <col min="7942" max="7942" width="82" style="35" hidden="1"/>
    <col min="7943" max="7943" width="7.140625" style="35" hidden="1"/>
    <col min="7944" max="7944" width="16.5703125" style="35" hidden="1"/>
    <col min="7945" max="7945" width="11.42578125" style="35" hidden="1"/>
    <col min="7946" max="7946" width="12" style="35" hidden="1"/>
    <col min="7947" max="7947" width="10.85546875" style="35" hidden="1"/>
    <col min="7948" max="7948" width="17.7109375" style="35" hidden="1"/>
    <col min="7949" max="7949" width="0.140625" style="35" hidden="1"/>
    <col min="7950" max="7951" width="15.7109375" style="35" hidden="1"/>
    <col min="7952" max="7952" width="14.28515625" style="35" hidden="1"/>
    <col min="7953" max="7953" width="15.85546875" style="35" hidden="1"/>
    <col min="7954" max="7954" width="2" style="35" hidden="1"/>
    <col min="7955" max="8194" width="9.140625" style="35" hidden="1"/>
    <col min="8195" max="8195" width="2.42578125" style="35" hidden="1"/>
    <col min="8196" max="8197" width="12.42578125" style="35" hidden="1"/>
    <col min="8198" max="8198" width="82" style="35" hidden="1"/>
    <col min="8199" max="8199" width="7.140625" style="35" hidden="1"/>
    <col min="8200" max="8200" width="16.5703125" style="35" hidden="1"/>
    <col min="8201" max="8201" width="11.42578125" style="35" hidden="1"/>
    <col min="8202" max="8202" width="12" style="35" hidden="1"/>
    <col min="8203" max="8203" width="10.85546875" style="35" hidden="1"/>
    <col min="8204" max="8204" width="17.7109375" style="35" hidden="1"/>
    <col min="8205" max="8205" width="0.140625" style="35" hidden="1"/>
    <col min="8206" max="8207" width="15.7109375" style="35" hidden="1"/>
    <col min="8208" max="8208" width="14.28515625" style="35" hidden="1"/>
    <col min="8209" max="8209" width="15.85546875" style="35" hidden="1"/>
    <col min="8210" max="8210" width="2" style="35" hidden="1"/>
    <col min="8211" max="8450" width="9.140625" style="35" hidden="1"/>
    <col min="8451" max="8451" width="2.42578125" style="35" hidden="1"/>
    <col min="8452" max="8453" width="12.42578125" style="35" hidden="1"/>
    <col min="8454" max="8454" width="82" style="35" hidden="1"/>
    <col min="8455" max="8455" width="7.140625" style="35" hidden="1"/>
    <col min="8456" max="8456" width="16.5703125" style="35" hidden="1"/>
    <col min="8457" max="8457" width="11.42578125" style="35" hidden="1"/>
    <col min="8458" max="8458" width="12" style="35" hidden="1"/>
    <col min="8459" max="8459" width="10.85546875" style="35" hidden="1"/>
    <col min="8460" max="8460" width="17.7109375" style="35" hidden="1"/>
    <col min="8461" max="8461" width="0.140625" style="35" hidden="1"/>
    <col min="8462" max="8463" width="15.7109375" style="35" hidden="1"/>
    <col min="8464" max="8464" width="14.28515625" style="35" hidden="1"/>
    <col min="8465" max="8465" width="15.85546875" style="35" hidden="1"/>
    <col min="8466" max="8466" width="2" style="35" hidden="1"/>
    <col min="8467" max="8706" width="9.140625" style="35" hidden="1"/>
    <col min="8707" max="8707" width="2.42578125" style="35" hidden="1"/>
    <col min="8708" max="8709" width="12.42578125" style="35" hidden="1"/>
    <col min="8710" max="8710" width="82" style="35" hidden="1"/>
    <col min="8711" max="8711" width="7.140625" style="35" hidden="1"/>
    <col min="8712" max="8712" width="16.5703125" style="35" hidden="1"/>
    <col min="8713" max="8713" width="11.42578125" style="35" hidden="1"/>
    <col min="8714" max="8714" width="12" style="35" hidden="1"/>
    <col min="8715" max="8715" width="10.85546875" style="35" hidden="1"/>
    <col min="8716" max="8716" width="17.7109375" style="35" hidden="1"/>
    <col min="8717" max="8717" width="0.140625" style="35" hidden="1"/>
    <col min="8718" max="8719" width="15.7109375" style="35" hidden="1"/>
    <col min="8720" max="8720" width="14.28515625" style="35" hidden="1"/>
    <col min="8721" max="8721" width="15.85546875" style="35" hidden="1"/>
    <col min="8722" max="8722" width="2" style="35" hidden="1"/>
    <col min="8723" max="8962" width="9.140625" style="35" hidden="1"/>
    <col min="8963" max="8963" width="2.42578125" style="35" hidden="1"/>
    <col min="8964" max="8965" width="12.42578125" style="35" hidden="1"/>
    <col min="8966" max="8966" width="82" style="35" hidden="1"/>
    <col min="8967" max="8967" width="7.140625" style="35" hidden="1"/>
    <col min="8968" max="8968" width="16.5703125" style="35" hidden="1"/>
    <col min="8969" max="8969" width="11.42578125" style="35" hidden="1"/>
    <col min="8970" max="8970" width="12" style="35" hidden="1"/>
    <col min="8971" max="8971" width="10.85546875" style="35" hidden="1"/>
    <col min="8972" max="8972" width="17.7109375" style="35" hidden="1"/>
    <col min="8973" max="8973" width="0.140625" style="35" hidden="1"/>
    <col min="8974" max="8975" width="15.7109375" style="35" hidden="1"/>
    <col min="8976" max="8976" width="14.28515625" style="35" hidden="1"/>
    <col min="8977" max="8977" width="15.85546875" style="35" hidden="1"/>
    <col min="8978" max="8978" width="2" style="35" hidden="1"/>
    <col min="8979" max="9218" width="9.140625" style="35" hidden="1"/>
    <col min="9219" max="9219" width="2.42578125" style="35" hidden="1"/>
    <col min="9220" max="9221" width="12.42578125" style="35" hidden="1"/>
    <col min="9222" max="9222" width="82" style="35" hidden="1"/>
    <col min="9223" max="9223" width="7.140625" style="35" hidden="1"/>
    <col min="9224" max="9224" width="16.5703125" style="35" hidden="1"/>
    <col min="9225" max="9225" width="11.42578125" style="35" hidden="1"/>
    <col min="9226" max="9226" width="12" style="35" hidden="1"/>
    <col min="9227" max="9227" width="10.85546875" style="35" hidden="1"/>
    <col min="9228" max="9228" width="17.7109375" style="35" hidden="1"/>
    <col min="9229" max="9229" width="0.140625" style="35" hidden="1"/>
    <col min="9230" max="9231" width="15.7109375" style="35" hidden="1"/>
    <col min="9232" max="9232" width="14.28515625" style="35" hidden="1"/>
    <col min="9233" max="9233" width="15.85546875" style="35" hidden="1"/>
    <col min="9234" max="9234" width="2" style="35" hidden="1"/>
    <col min="9235" max="9474" width="9.140625" style="35" hidden="1"/>
    <col min="9475" max="9475" width="2.42578125" style="35" hidden="1"/>
    <col min="9476" max="9477" width="12.42578125" style="35" hidden="1"/>
    <col min="9478" max="9478" width="82" style="35" hidden="1"/>
    <col min="9479" max="9479" width="7.140625" style="35" hidden="1"/>
    <col min="9480" max="9480" width="16.5703125" style="35" hidden="1"/>
    <col min="9481" max="9481" width="11.42578125" style="35" hidden="1"/>
    <col min="9482" max="9482" width="12" style="35" hidden="1"/>
    <col min="9483" max="9483" width="10.85546875" style="35" hidden="1"/>
    <col min="9484" max="9484" width="17.7109375" style="35" hidden="1"/>
    <col min="9485" max="9485" width="0.140625" style="35" hidden="1"/>
    <col min="9486" max="9487" width="15.7109375" style="35" hidden="1"/>
    <col min="9488" max="9488" width="14.28515625" style="35" hidden="1"/>
    <col min="9489" max="9489" width="15.85546875" style="35" hidden="1"/>
    <col min="9490" max="9490" width="2" style="35" hidden="1"/>
    <col min="9491" max="9730" width="9.140625" style="35" hidden="1"/>
    <col min="9731" max="9731" width="2.42578125" style="35" hidden="1"/>
    <col min="9732" max="9733" width="12.42578125" style="35" hidden="1"/>
    <col min="9734" max="9734" width="82" style="35" hidden="1"/>
    <col min="9735" max="9735" width="7.140625" style="35" hidden="1"/>
    <col min="9736" max="9736" width="16.5703125" style="35" hidden="1"/>
    <col min="9737" max="9737" width="11.42578125" style="35" hidden="1"/>
    <col min="9738" max="9738" width="12" style="35" hidden="1"/>
    <col min="9739" max="9739" width="10.85546875" style="35" hidden="1"/>
    <col min="9740" max="9740" width="17.7109375" style="35" hidden="1"/>
    <col min="9741" max="9741" width="0.140625" style="35" hidden="1"/>
    <col min="9742" max="9743" width="15.7109375" style="35" hidden="1"/>
    <col min="9744" max="9744" width="14.28515625" style="35" hidden="1"/>
    <col min="9745" max="9745" width="15.85546875" style="35" hidden="1"/>
    <col min="9746" max="9746" width="2" style="35" hidden="1"/>
    <col min="9747" max="9986" width="9.140625" style="35" hidden="1"/>
    <col min="9987" max="9987" width="2.42578125" style="35" hidden="1"/>
    <col min="9988" max="9989" width="12.42578125" style="35" hidden="1"/>
    <col min="9990" max="9990" width="82" style="35" hidden="1"/>
    <col min="9991" max="9991" width="7.140625" style="35" hidden="1"/>
    <col min="9992" max="9992" width="16.5703125" style="35" hidden="1"/>
    <col min="9993" max="9993" width="11.42578125" style="35" hidden="1"/>
    <col min="9994" max="9994" width="12" style="35" hidden="1"/>
    <col min="9995" max="9995" width="10.85546875" style="35" hidden="1"/>
    <col min="9996" max="9996" width="17.7109375" style="35" hidden="1"/>
    <col min="9997" max="9997" width="0.140625" style="35" hidden="1"/>
    <col min="9998" max="9999" width="15.7109375" style="35" hidden="1"/>
    <col min="10000" max="10000" width="14.28515625" style="35" hidden="1"/>
    <col min="10001" max="10001" width="15.85546875" style="35" hidden="1"/>
    <col min="10002" max="10002" width="2" style="35" hidden="1"/>
    <col min="10003" max="10242" width="9.140625" style="35" hidden="1"/>
    <col min="10243" max="10243" width="2.42578125" style="35" hidden="1"/>
    <col min="10244" max="10245" width="12.42578125" style="35" hidden="1"/>
    <col min="10246" max="10246" width="82" style="35" hidden="1"/>
    <col min="10247" max="10247" width="7.140625" style="35" hidden="1"/>
    <col min="10248" max="10248" width="16.5703125" style="35" hidden="1"/>
    <col min="10249" max="10249" width="11.42578125" style="35" hidden="1"/>
    <col min="10250" max="10250" width="12" style="35" hidden="1"/>
    <col min="10251" max="10251" width="10.85546875" style="35" hidden="1"/>
    <col min="10252" max="10252" width="17.7109375" style="35" hidden="1"/>
    <col min="10253" max="10253" width="0.140625" style="35" hidden="1"/>
    <col min="10254" max="10255" width="15.7109375" style="35" hidden="1"/>
    <col min="10256" max="10256" width="14.28515625" style="35" hidden="1"/>
    <col min="10257" max="10257" width="15.85546875" style="35" hidden="1"/>
    <col min="10258" max="10258" width="2" style="35" hidden="1"/>
    <col min="10259" max="10498" width="9.140625" style="35" hidden="1"/>
    <col min="10499" max="10499" width="2.42578125" style="35" hidden="1"/>
    <col min="10500" max="10501" width="12.42578125" style="35" hidden="1"/>
    <col min="10502" max="10502" width="82" style="35" hidden="1"/>
    <col min="10503" max="10503" width="7.140625" style="35" hidden="1"/>
    <col min="10504" max="10504" width="16.5703125" style="35" hidden="1"/>
    <col min="10505" max="10505" width="11.42578125" style="35" hidden="1"/>
    <col min="10506" max="10506" width="12" style="35" hidden="1"/>
    <col min="10507" max="10507" width="10.85546875" style="35" hidden="1"/>
    <col min="10508" max="10508" width="17.7109375" style="35" hidden="1"/>
    <col min="10509" max="10509" width="0.140625" style="35" hidden="1"/>
    <col min="10510" max="10511" width="15.7109375" style="35" hidden="1"/>
    <col min="10512" max="10512" width="14.28515625" style="35" hidden="1"/>
    <col min="10513" max="10513" width="15.85546875" style="35" hidden="1"/>
    <col min="10514" max="10514" width="2" style="35" hidden="1"/>
    <col min="10515" max="10754" width="9.140625" style="35" hidden="1"/>
    <col min="10755" max="10755" width="2.42578125" style="35" hidden="1"/>
    <col min="10756" max="10757" width="12.42578125" style="35" hidden="1"/>
    <col min="10758" max="10758" width="82" style="35" hidden="1"/>
    <col min="10759" max="10759" width="7.140625" style="35" hidden="1"/>
    <col min="10760" max="10760" width="16.5703125" style="35" hidden="1"/>
    <col min="10761" max="10761" width="11.42578125" style="35" hidden="1"/>
    <col min="10762" max="10762" width="12" style="35" hidden="1"/>
    <col min="10763" max="10763" width="10.85546875" style="35" hidden="1"/>
    <col min="10764" max="10764" width="17.7109375" style="35" hidden="1"/>
    <col min="10765" max="10765" width="0.140625" style="35" hidden="1"/>
    <col min="10766" max="10767" width="15.7109375" style="35" hidden="1"/>
    <col min="10768" max="10768" width="14.28515625" style="35" hidden="1"/>
    <col min="10769" max="10769" width="15.85546875" style="35" hidden="1"/>
    <col min="10770" max="10770" width="2" style="35" hidden="1"/>
    <col min="10771" max="11010" width="9.140625" style="35" hidden="1"/>
    <col min="11011" max="11011" width="2.42578125" style="35" hidden="1"/>
    <col min="11012" max="11013" width="12.42578125" style="35" hidden="1"/>
    <col min="11014" max="11014" width="82" style="35" hidden="1"/>
    <col min="11015" max="11015" width="7.140625" style="35" hidden="1"/>
    <col min="11016" max="11016" width="16.5703125" style="35" hidden="1"/>
    <col min="11017" max="11017" width="11.42578125" style="35" hidden="1"/>
    <col min="11018" max="11018" width="12" style="35" hidden="1"/>
    <col min="11019" max="11019" width="10.85546875" style="35" hidden="1"/>
    <col min="11020" max="11020" width="17.7109375" style="35" hidden="1"/>
    <col min="11021" max="11021" width="0.140625" style="35" hidden="1"/>
    <col min="11022" max="11023" width="15.7109375" style="35" hidden="1"/>
    <col min="11024" max="11024" width="14.28515625" style="35" hidden="1"/>
    <col min="11025" max="11025" width="15.85546875" style="35" hidden="1"/>
    <col min="11026" max="11026" width="2" style="35" hidden="1"/>
    <col min="11027" max="11266" width="9.140625" style="35" hidden="1"/>
    <col min="11267" max="11267" width="2.42578125" style="35" hidden="1"/>
    <col min="11268" max="11269" width="12.42578125" style="35" hidden="1"/>
    <col min="11270" max="11270" width="82" style="35" hidden="1"/>
    <col min="11271" max="11271" width="7.140625" style="35" hidden="1"/>
    <col min="11272" max="11272" width="16.5703125" style="35" hidden="1"/>
    <col min="11273" max="11273" width="11.42578125" style="35" hidden="1"/>
    <col min="11274" max="11274" width="12" style="35" hidden="1"/>
    <col min="11275" max="11275" width="10.85546875" style="35" hidden="1"/>
    <col min="11276" max="11276" width="17.7109375" style="35" hidden="1"/>
    <col min="11277" max="11277" width="0.140625" style="35" hidden="1"/>
    <col min="11278" max="11279" width="15.7109375" style="35" hidden="1"/>
    <col min="11280" max="11280" width="14.28515625" style="35" hidden="1"/>
    <col min="11281" max="11281" width="15.85546875" style="35" hidden="1"/>
    <col min="11282" max="11282" width="2" style="35" hidden="1"/>
    <col min="11283" max="11522" width="9.140625" style="35" hidden="1"/>
    <col min="11523" max="11523" width="2.42578125" style="35" hidden="1"/>
    <col min="11524" max="11525" width="12.42578125" style="35" hidden="1"/>
    <col min="11526" max="11526" width="82" style="35" hidden="1"/>
    <col min="11527" max="11527" width="7.140625" style="35" hidden="1"/>
    <col min="11528" max="11528" width="16.5703125" style="35" hidden="1"/>
    <col min="11529" max="11529" width="11.42578125" style="35" hidden="1"/>
    <col min="11530" max="11530" width="12" style="35" hidden="1"/>
    <col min="11531" max="11531" width="10.85546875" style="35" hidden="1"/>
    <col min="11532" max="11532" width="17.7109375" style="35" hidden="1"/>
    <col min="11533" max="11533" width="0.140625" style="35" hidden="1"/>
    <col min="11534" max="11535" width="15.7109375" style="35" hidden="1"/>
    <col min="11536" max="11536" width="14.28515625" style="35" hidden="1"/>
    <col min="11537" max="11537" width="15.85546875" style="35" hidden="1"/>
    <col min="11538" max="11538" width="2" style="35" hidden="1"/>
    <col min="11539" max="11778" width="9.140625" style="35" hidden="1"/>
    <col min="11779" max="11779" width="2.42578125" style="35" hidden="1"/>
    <col min="11780" max="11781" width="12.42578125" style="35" hidden="1"/>
    <col min="11782" max="11782" width="82" style="35" hidden="1"/>
    <col min="11783" max="11783" width="7.140625" style="35" hidden="1"/>
    <col min="11784" max="11784" width="16.5703125" style="35" hidden="1"/>
    <col min="11785" max="11785" width="11.42578125" style="35" hidden="1"/>
    <col min="11786" max="11786" width="12" style="35" hidden="1"/>
    <col min="11787" max="11787" width="10.85546875" style="35" hidden="1"/>
    <col min="11788" max="11788" width="17.7109375" style="35" hidden="1"/>
    <col min="11789" max="11789" width="0.140625" style="35" hidden="1"/>
    <col min="11790" max="11791" width="15.7109375" style="35" hidden="1"/>
    <col min="11792" max="11792" width="14.28515625" style="35" hidden="1"/>
    <col min="11793" max="11793" width="15.85546875" style="35" hidden="1"/>
    <col min="11794" max="11794" width="2" style="35" hidden="1"/>
    <col min="11795" max="12034" width="9.140625" style="35" hidden="1"/>
    <col min="12035" max="12035" width="2.42578125" style="35" hidden="1"/>
    <col min="12036" max="12037" width="12.42578125" style="35" hidden="1"/>
    <col min="12038" max="12038" width="82" style="35" hidden="1"/>
    <col min="12039" max="12039" width="7.140625" style="35" hidden="1"/>
    <col min="12040" max="12040" width="16.5703125" style="35" hidden="1"/>
    <col min="12041" max="12041" width="11.42578125" style="35" hidden="1"/>
    <col min="12042" max="12042" width="12" style="35" hidden="1"/>
    <col min="12043" max="12043" width="10.85546875" style="35" hidden="1"/>
    <col min="12044" max="12044" width="17.7109375" style="35" hidden="1"/>
    <col min="12045" max="12045" width="0.140625" style="35" hidden="1"/>
    <col min="12046" max="12047" width="15.7109375" style="35" hidden="1"/>
    <col min="12048" max="12048" width="14.28515625" style="35" hidden="1"/>
    <col min="12049" max="12049" width="15.85546875" style="35" hidden="1"/>
    <col min="12050" max="12050" width="2" style="35" hidden="1"/>
    <col min="12051" max="12290" width="9.140625" style="35" hidden="1"/>
    <col min="12291" max="12291" width="2.42578125" style="35" hidden="1"/>
    <col min="12292" max="12293" width="12.42578125" style="35" hidden="1"/>
    <col min="12294" max="12294" width="82" style="35" hidden="1"/>
    <col min="12295" max="12295" width="7.140625" style="35" hidden="1"/>
    <col min="12296" max="12296" width="16.5703125" style="35" hidden="1"/>
    <col min="12297" max="12297" width="11.42578125" style="35" hidden="1"/>
    <col min="12298" max="12298" width="12" style="35" hidden="1"/>
    <col min="12299" max="12299" width="10.85546875" style="35" hidden="1"/>
    <col min="12300" max="12300" width="17.7109375" style="35" hidden="1"/>
    <col min="12301" max="12301" width="0.140625" style="35" hidden="1"/>
    <col min="12302" max="12303" width="15.7109375" style="35" hidden="1"/>
    <col min="12304" max="12304" width="14.28515625" style="35" hidden="1"/>
    <col min="12305" max="12305" width="15.85546875" style="35" hidden="1"/>
    <col min="12306" max="12306" width="2" style="35" hidden="1"/>
    <col min="12307" max="12546" width="9.140625" style="35" hidden="1"/>
    <col min="12547" max="12547" width="2.42578125" style="35" hidden="1"/>
    <col min="12548" max="12549" width="12.42578125" style="35" hidden="1"/>
    <col min="12550" max="12550" width="82" style="35" hidden="1"/>
    <col min="12551" max="12551" width="7.140625" style="35" hidden="1"/>
    <col min="12552" max="12552" width="16.5703125" style="35" hidden="1"/>
    <col min="12553" max="12553" width="11.42578125" style="35" hidden="1"/>
    <col min="12554" max="12554" width="12" style="35" hidden="1"/>
    <col min="12555" max="12555" width="10.85546875" style="35" hidden="1"/>
    <col min="12556" max="12556" width="17.7109375" style="35" hidden="1"/>
    <col min="12557" max="12557" width="0.140625" style="35" hidden="1"/>
    <col min="12558" max="12559" width="15.7109375" style="35" hidden="1"/>
    <col min="12560" max="12560" width="14.28515625" style="35" hidden="1"/>
    <col min="12561" max="12561" width="15.85546875" style="35" hidden="1"/>
    <col min="12562" max="12562" width="2" style="35" hidden="1"/>
    <col min="12563" max="12802" width="9.140625" style="35" hidden="1"/>
    <col min="12803" max="12803" width="2.42578125" style="35" hidden="1"/>
    <col min="12804" max="12805" width="12.42578125" style="35" hidden="1"/>
    <col min="12806" max="12806" width="82" style="35" hidden="1"/>
    <col min="12807" max="12807" width="7.140625" style="35" hidden="1"/>
    <col min="12808" max="12808" width="16.5703125" style="35" hidden="1"/>
    <col min="12809" max="12809" width="11.42578125" style="35" hidden="1"/>
    <col min="12810" max="12810" width="12" style="35" hidden="1"/>
    <col min="12811" max="12811" width="10.85546875" style="35" hidden="1"/>
    <col min="12812" max="12812" width="17.7109375" style="35" hidden="1"/>
    <col min="12813" max="12813" width="0.140625" style="35" hidden="1"/>
    <col min="12814" max="12815" width="15.7109375" style="35" hidden="1"/>
    <col min="12816" max="12816" width="14.28515625" style="35" hidden="1"/>
    <col min="12817" max="12817" width="15.85546875" style="35" hidden="1"/>
    <col min="12818" max="12818" width="2" style="35" hidden="1"/>
    <col min="12819" max="13058" width="9.140625" style="35" hidden="1"/>
    <col min="13059" max="13059" width="2.42578125" style="35" hidden="1"/>
    <col min="13060" max="13061" width="12.42578125" style="35" hidden="1"/>
    <col min="13062" max="13062" width="82" style="35" hidden="1"/>
    <col min="13063" max="13063" width="7.140625" style="35" hidden="1"/>
    <col min="13064" max="13064" width="16.5703125" style="35" hidden="1"/>
    <col min="13065" max="13065" width="11.42578125" style="35" hidden="1"/>
    <col min="13066" max="13066" width="12" style="35" hidden="1"/>
    <col min="13067" max="13067" width="10.85546875" style="35" hidden="1"/>
    <col min="13068" max="13068" width="17.7109375" style="35" hidden="1"/>
    <col min="13069" max="13069" width="0.140625" style="35" hidden="1"/>
    <col min="13070" max="13071" width="15.7109375" style="35" hidden="1"/>
    <col min="13072" max="13072" width="14.28515625" style="35" hidden="1"/>
    <col min="13073" max="13073" width="15.85546875" style="35" hidden="1"/>
    <col min="13074" max="13074" width="2" style="35" hidden="1"/>
    <col min="13075" max="13314" width="9.140625" style="35" hidden="1"/>
    <col min="13315" max="13315" width="2.42578125" style="35" hidden="1"/>
    <col min="13316" max="13317" width="12.42578125" style="35" hidden="1"/>
    <col min="13318" max="13318" width="82" style="35" hidden="1"/>
    <col min="13319" max="13319" width="7.140625" style="35" hidden="1"/>
    <col min="13320" max="13320" width="16.5703125" style="35" hidden="1"/>
    <col min="13321" max="13321" width="11.42578125" style="35" hidden="1"/>
    <col min="13322" max="13322" width="12" style="35" hidden="1"/>
    <col min="13323" max="13323" width="10.85546875" style="35" hidden="1"/>
    <col min="13324" max="13324" width="17.7109375" style="35" hidden="1"/>
    <col min="13325" max="13325" width="0.140625" style="35" hidden="1"/>
    <col min="13326" max="13327" width="15.7109375" style="35" hidden="1"/>
    <col min="13328" max="13328" width="14.28515625" style="35" hidden="1"/>
    <col min="13329" max="13329" width="15.85546875" style="35" hidden="1"/>
    <col min="13330" max="13330" width="2" style="35" hidden="1"/>
    <col min="13331" max="13570" width="9.140625" style="35" hidden="1"/>
    <col min="13571" max="13571" width="2.42578125" style="35" hidden="1"/>
    <col min="13572" max="13573" width="12.42578125" style="35" hidden="1"/>
    <col min="13574" max="13574" width="82" style="35" hidden="1"/>
    <col min="13575" max="13575" width="7.140625" style="35" hidden="1"/>
    <col min="13576" max="13576" width="16.5703125" style="35" hidden="1"/>
    <col min="13577" max="13577" width="11.42578125" style="35" hidden="1"/>
    <col min="13578" max="13578" width="12" style="35" hidden="1"/>
    <col min="13579" max="13579" width="10.85546875" style="35" hidden="1"/>
    <col min="13580" max="13580" width="17.7109375" style="35" hidden="1"/>
    <col min="13581" max="13581" width="0.140625" style="35" hidden="1"/>
    <col min="13582" max="13583" width="15.7109375" style="35" hidden="1"/>
    <col min="13584" max="13584" width="14.28515625" style="35" hidden="1"/>
    <col min="13585" max="13585" width="15.85546875" style="35" hidden="1"/>
    <col min="13586" max="13586" width="2" style="35" hidden="1"/>
    <col min="13587" max="13826" width="9.140625" style="35" hidden="1"/>
    <col min="13827" max="13827" width="2.42578125" style="35" hidden="1"/>
    <col min="13828" max="13829" width="12.42578125" style="35" hidden="1"/>
    <col min="13830" max="13830" width="82" style="35" hidden="1"/>
    <col min="13831" max="13831" width="7.140625" style="35" hidden="1"/>
    <col min="13832" max="13832" width="16.5703125" style="35" hidden="1"/>
    <col min="13833" max="13833" width="11.42578125" style="35" hidden="1"/>
    <col min="13834" max="13834" width="12" style="35" hidden="1"/>
    <col min="13835" max="13835" width="10.85546875" style="35" hidden="1"/>
    <col min="13836" max="13836" width="17.7109375" style="35" hidden="1"/>
    <col min="13837" max="13837" width="0.140625" style="35" hidden="1"/>
    <col min="13838" max="13839" width="15.7109375" style="35" hidden="1"/>
    <col min="13840" max="13840" width="14.28515625" style="35" hidden="1"/>
    <col min="13841" max="13841" width="15.85546875" style="35" hidden="1"/>
    <col min="13842" max="13842" width="2" style="35" hidden="1"/>
    <col min="13843" max="14082" width="9.140625" style="35" hidden="1"/>
    <col min="14083" max="14083" width="2.42578125" style="35" hidden="1"/>
    <col min="14084" max="14085" width="12.42578125" style="35" hidden="1"/>
    <col min="14086" max="14086" width="82" style="35" hidden="1"/>
    <col min="14087" max="14087" width="7.140625" style="35" hidden="1"/>
    <col min="14088" max="14088" width="16.5703125" style="35" hidden="1"/>
    <col min="14089" max="14089" width="11.42578125" style="35" hidden="1"/>
    <col min="14090" max="14090" width="12" style="35" hidden="1"/>
    <col min="14091" max="14091" width="10.85546875" style="35" hidden="1"/>
    <col min="14092" max="14092" width="17.7109375" style="35" hidden="1"/>
    <col min="14093" max="14093" width="0.140625" style="35" hidden="1"/>
    <col min="14094" max="14095" width="15.7109375" style="35" hidden="1"/>
    <col min="14096" max="14096" width="14.28515625" style="35" hidden="1"/>
    <col min="14097" max="14097" width="15.85546875" style="35" hidden="1"/>
    <col min="14098" max="14098" width="2" style="35" hidden="1"/>
    <col min="14099" max="14338" width="9.140625" style="35" hidden="1"/>
    <col min="14339" max="14339" width="2.42578125" style="35" hidden="1"/>
    <col min="14340" max="14341" width="12.42578125" style="35" hidden="1"/>
    <col min="14342" max="14342" width="82" style="35" hidden="1"/>
    <col min="14343" max="14343" width="7.140625" style="35" hidden="1"/>
    <col min="14344" max="14344" width="16.5703125" style="35" hidden="1"/>
    <col min="14345" max="14345" width="11.42578125" style="35" hidden="1"/>
    <col min="14346" max="14346" width="12" style="35" hidden="1"/>
    <col min="14347" max="14347" width="10.85546875" style="35" hidden="1"/>
    <col min="14348" max="14348" width="17.7109375" style="35" hidden="1"/>
    <col min="14349" max="14349" width="0.140625" style="35" hidden="1"/>
    <col min="14350" max="14351" width="15.7109375" style="35" hidden="1"/>
    <col min="14352" max="14352" width="14.28515625" style="35" hidden="1"/>
    <col min="14353" max="14353" width="15.85546875" style="35" hidden="1"/>
    <col min="14354" max="14354" width="2" style="35" hidden="1"/>
    <col min="14355" max="14594" width="9.140625" style="35" hidden="1"/>
    <col min="14595" max="14595" width="2.42578125" style="35" hidden="1"/>
    <col min="14596" max="14597" width="12.42578125" style="35" hidden="1"/>
    <col min="14598" max="14598" width="82" style="35" hidden="1"/>
    <col min="14599" max="14599" width="7.140625" style="35" hidden="1"/>
    <col min="14600" max="14600" width="16.5703125" style="35" hidden="1"/>
    <col min="14601" max="14601" width="11.42578125" style="35" hidden="1"/>
    <col min="14602" max="14602" width="12" style="35" hidden="1"/>
    <col min="14603" max="14603" width="10.85546875" style="35" hidden="1"/>
    <col min="14604" max="14604" width="17.7109375" style="35" hidden="1"/>
    <col min="14605" max="14605" width="0.140625" style="35" hidden="1"/>
    <col min="14606" max="14607" width="15.7109375" style="35" hidden="1"/>
    <col min="14608" max="14608" width="14.28515625" style="35" hidden="1"/>
    <col min="14609" max="14609" width="15.85546875" style="35" hidden="1"/>
    <col min="14610" max="14610" width="2" style="35" hidden="1"/>
    <col min="14611" max="14850" width="9.140625" style="35" hidden="1"/>
    <col min="14851" max="14851" width="2.42578125" style="35" hidden="1"/>
    <col min="14852" max="14853" width="12.42578125" style="35" hidden="1"/>
    <col min="14854" max="14854" width="82" style="35" hidden="1"/>
    <col min="14855" max="14855" width="7.140625" style="35" hidden="1"/>
    <col min="14856" max="14856" width="16.5703125" style="35" hidden="1"/>
    <col min="14857" max="14857" width="11.42578125" style="35" hidden="1"/>
    <col min="14858" max="14858" width="12" style="35" hidden="1"/>
    <col min="14859" max="14859" width="10.85546875" style="35" hidden="1"/>
    <col min="14860" max="14860" width="17.7109375" style="35" hidden="1"/>
    <col min="14861" max="14861" width="0.140625" style="35" hidden="1"/>
    <col min="14862" max="14863" width="15.7109375" style="35" hidden="1"/>
    <col min="14864" max="14864" width="14.28515625" style="35" hidden="1"/>
    <col min="14865" max="14865" width="15.85546875" style="35" hidden="1"/>
    <col min="14866" max="14866" width="2" style="35" hidden="1"/>
    <col min="14867" max="15106" width="9.140625" style="35" hidden="1"/>
    <col min="15107" max="15107" width="2.42578125" style="35" hidden="1"/>
    <col min="15108" max="15109" width="12.42578125" style="35" hidden="1"/>
    <col min="15110" max="15110" width="82" style="35" hidden="1"/>
    <col min="15111" max="15111" width="7.140625" style="35" hidden="1"/>
    <col min="15112" max="15112" width="16.5703125" style="35" hidden="1"/>
    <col min="15113" max="15113" width="11.42578125" style="35" hidden="1"/>
    <col min="15114" max="15114" width="12" style="35" hidden="1"/>
    <col min="15115" max="15115" width="10.85546875" style="35" hidden="1"/>
    <col min="15116" max="15116" width="17.7109375" style="35" hidden="1"/>
    <col min="15117" max="15117" width="0.140625" style="35" hidden="1"/>
    <col min="15118" max="15119" width="15.7109375" style="35" hidden="1"/>
    <col min="15120" max="15120" width="14.28515625" style="35" hidden="1"/>
    <col min="15121" max="15121" width="15.85546875" style="35" hidden="1"/>
    <col min="15122" max="15122" width="2" style="35" hidden="1"/>
    <col min="15123" max="15362" width="9.140625" style="35" hidden="1"/>
    <col min="15363" max="15363" width="2.42578125" style="35" hidden="1"/>
    <col min="15364" max="15365" width="12.42578125" style="35" hidden="1"/>
    <col min="15366" max="15366" width="82" style="35" hidden="1"/>
    <col min="15367" max="15367" width="7.140625" style="35" hidden="1"/>
    <col min="15368" max="15368" width="16.5703125" style="35" hidden="1"/>
    <col min="15369" max="15369" width="11.42578125" style="35" hidden="1"/>
    <col min="15370" max="15370" width="12" style="35" hidden="1"/>
    <col min="15371" max="15371" width="10.85546875" style="35" hidden="1"/>
    <col min="15372" max="15372" width="17.7109375" style="35" hidden="1"/>
    <col min="15373" max="15373" width="0.140625" style="35" hidden="1"/>
    <col min="15374" max="15375" width="15.7109375" style="35" hidden="1"/>
    <col min="15376" max="15376" width="14.28515625" style="35" hidden="1"/>
    <col min="15377" max="15377" width="15.85546875" style="35" hidden="1"/>
    <col min="15378" max="15378" width="2" style="35" hidden="1"/>
    <col min="15379" max="15618" width="9.140625" style="35" hidden="1"/>
    <col min="15619" max="15619" width="2.42578125" style="35" hidden="1"/>
    <col min="15620" max="15621" width="12.42578125" style="35" hidden="1"/>
    <col min="15622" max="15622" width="82" style="35" hidden="1"/>
    <col min="15623" max="15623" width="7.140625" style="35" hidden="1"/>
    <col min="15624" max="15624" width="16.5703125" style="35" hidden="1"/>
    <col min="15625" max="15625" width="11.42578125" style="35" hidden="1"/>
    <col min="15626" max="15626" width="12" style="35" hidden="1"/>
    <col min="15627" max="15627" width="10.85546875" style="35" hidden="1"/>
    <col min="15628" max="15628" width="17.7109375" style="35" hidden="1"/>
    <col min="15629" max="15629" width="0.140625" style="35" hidden="1"/>
    <col min="15630" max="15631" width="15.7109375" style="35" hidden="1"/>
    <col min="15632" max="15632" width="14.28515625" style="35" hidden="1"/>
    <col min="15633" max="15633" width="15.85546875" style="35" hidden="1"/>
    <col min="15634" max="15634" width="2" style="35" hidden="1"/>
    <col min="15635" max="15874" width="9.140625" style="35" hidden="1"/>
    <col min="15875" max="15875" width="2.42578125" style="35" hidden="1"/>
    <col min="15876" max="15877" width="12.42578125" style="35" hidden="1"/>
    <col min="15878" max="15878" width="82" style="35" hidden="1"/>
    <col min="15879" max="15879" width="7.140625" style="35" hidden="1"/>
    <col min="15880" max="15880" width="16.5703125" style="35" hidden="1"/>
    <col min="15881" max="15881" width="11.42578125" style="35" hidden="1"/>
    <col min="15882" max="15882" width="12" style="35" hidden="1"/>
    <col min="15883" max="15883" width="10.85546875" style="35" hidden="1"/>
    <col min="15884" max="15884" width="17.7109375" style="35" hidden="1"/>
    <col min="15885" max="15885" width="0.140625" style="35" hidden="1"/>
    <col min="15886" max="15887" width="15.7109375" style="35" hidden="1"/>
    <col min="15888" max="15888" width="14.28515625" style="35" hidden="1"/>
    <col min="15889" max="15889" width="15.85546875" style="35" hidden="1"/>
    <col min="15890" max="15890" width="2" style="35" hidden="1"/>
    <col min="15891" max="16130" width="9.140625" style="35" hidden="1"/>
    <col min="16131" max="16131" width="2.42578125" style="35" hidden="1"/>
    <col min="16132" max="16133" width="12.42578125" style="35" hidden="1"/>
    <col min="16134" max="16134" width="82" style="35" hidden="1"/>
    <col min="16135" max="16135" width="7.140625" style="35" hidden="1"/>
    <col min="16136" max="16136" width="16.5703125" style="35" hidden="1"/>
    <col min="16137" max="16137" width="11.42578125" style="35" hidden="1"/>
    <col min="16138" max="16138" width="12" style="35" hidden="1"/>
    <col min="16139" max="16139" width="10.85546875" style="35" hidden="1"/>
    <col min="16140" max="16140" width="17.7109375" style="35" hidden="1"/>
    <col min="16141" max="16141" width="0.140625" style="35" hidden="1"/>
    <col min="16142" max="16143" width="15.7109375" style="35" hidden="1"/>
    <col min="16144" max="16144" width="14.28515625" style="35" hidden="1"/>
    <col min="16145" max="16145" width="15.85546875" style="35" hidden="1"/>
    <col min="16146" max="16146" width="2" style="35" hidden="1"/>
    <col min="16147" max="16384" width="9.140625" style="35" hidden="1"/>
  </cols>
  <sheetData>
    <row r="1" spans="1:35" ht="9.9499999999999993" customHeight="1" x14ac:dyDescent="0.25">
      <c r="A1" s="32"/>
      <c r="B1" s="33"/>
      <c r="C1" s="32"/>
      <c r="D1" s="34"/>
      <c r="E1" s="33"/>
      <c r="F1" s="65"/>
      <c r="G1" s="36"/>
      <c r="H1" s="32"/>
      <c r="I1" s="34"/>
      <c r="J1" s="33"/>
      <c r="K1" s="65"/>
      <c r="L1" s="36"/>
      <c r="M1" s="32"/>
      <c r="N1" s="34"/>
      <c r="O1" s="33"/>
      <c r="P1" s="65"/>
      <c r="Q1" s="36"/>
      <c r="R1" s="32"/>
    </row>
    <row r="2" spans="1:35" s="25" customFormat="1" ht="45" customHeight="1" x14ac:dyDescent="0.25">
      <c r="B2" s="402" t="s">
        <v>1026</v>
      </c>
      <c r="C2" s="403"/>
      <c r="D2" s="403"/>
      <c r="E2" s="403"/>
      <c r="F2" s="403"/>
      <c r="G2" s="403"/>
      <c r="H2" s="403"/>
      <c r="I2" s="403"/>
      <c r="J2" s="403"/>
      <c r="K2" s="403"/>
      <c r="L2" s="403"/>
      <c r="M2" s="403"/>
      <c r="N2" s="403"/>
      <c r="O2" s="403"/>
      <c r="P2" s="403"/>
      <c r="Q2" s="404"/>
    </row>
    <row r="3" spans="1:35" s="25" customFormat="1" ht="20.100000000000001" customHeight="1" x14ac:dyDescent="0.25">
      <c r="B3" s="405" t="s">
        <v>937</v>
      </c>
      <c r="C3" s="406"/>
      <c r="D3" s="406"/>
      <c r="E3" s="406"/>
      <c r="F3" s="406"/>
      <c r="G3" s="406"/>
      <c r="H3" s="406"/>
      <c r="I3" s="406"/>
      <c r="J3" s="406"/>
      <c r="K3" s="406"/>
      <c r="L3" s="406"/>
      <c r="M3" s="406"/>
      <c r="N3" s="406"/>
      <c r="O3" s="406"/>
      <c r="P3" s="406"/>
      <c r="Q3" s="407"/>
    </row>
    <row r="4" spans="1:35" s="25" customFormat="1" ht="15" customHeight="1" x14ac:dyDescent="0.25">
      <c r="B4" s="334" t="s">
        <v>1117</v>
      </c>
      <c r="C4" s="335"/>
      <c r="D4" s="145" t="str">
        <f>'Capa do Projeto'!L34</f>
        <v>Informe o nome do município ou consórcio</v>
      </c>
      <c r="E4" s="108"/>
      <c r="F4" s="104"/>
      <c r="G4" s="243"/>
      <c r="H4" s="244"/>
      <c r="I4" s="244"/>
      <c r="J4" s="244"/>
      <c r="K4" s="244"/>
      <c r="L4" s="244"/>
      <c r="M4" s="243"/>
      <c r="N4" s="243"/>
      <c r="O4" s="243"/>
      <c r="P4" s="243"/>
      <c r="Q4" s="285"/>
    </row>
    <row r="5" spans="1:35" s="25" customFormat="1" ht="15" customHeight="1" x14ac:dyDescent="0.25">
      <c r="B5" s="317" t="s">
        <v>1116</v>
      </c>
      <c r="C5" s="318"/>
      <c r="D5" s="145" t="str">
        <f>'Capa do Projeto'!L42</f>
        <v>Informe o Tipo de Projeto</v>
      </c>
      <c r="E5" s="108"/>
      <c r="F5" s="104"/>
      <c r="G5" s="108"/>
      <c r="H5" s="104"/>
      <c r="I5" s="104"/>
      <c r="J5" s="104"/>
      <c r="K5" s="104"/>
      <c r="L5" s="104"/>
      <c r="M5" s="108"/>
      <c r="N5" s="108"/>
      <c r="O5" s="108"/>
      <c r="P5" s="108"/>
      <c r="Q5" s="253"/>
    </row>
    <row r="6" spans="1:35" s="25" customFormat="1" ht="15" customHeight="1" x14ac:dyDescent="0.25">
      <c r="B6" s="317" t="s">
        <v>1118</v>
      </c>
      <c r="C6" s="318"/>
      <c r="D6" s="145" t="str">
        <f>'Capa do Projeto'!L44</f>
        <v>Informe o Nome do RT do Projeto.</v>
      </c>
      <c r="E6" s="108"/>
      <c r="F6" s="104"/>
      <c r="G6" s="108"/>
      <c r="H6" s="104"/>
      <c r="I6" s="104"/>
      <c r="J6" s="104"/>
      <c r="K6" s="104"/>
      <c r="L6" s="104"/>
      <c r="M6" s="108"/>
      <c r="N6" s="108"/>
      <c r="O6" s="108"/>
      <c r="P6" s="108"/>
      <c r="Q6" s="253"/>
    </row>
    <row r="7" spans="1:35" s="25" customFormat="1" ht="15" customHeight="1" x14ac:dyDescent="0.25">
      <c r="B7" s="317" t="s">
        <v>1119</v>
      </c>
      <c r="C7" s="318"/>
      <c r="D7" s="145" t="str">
        <f>'Capa do Projeto'!L46</f>
        <v>Informe o Nº CREA / CAU</v>
      </c>
      <c r="E7" s="108"/>
      <c r="F7" s="104"/>
      <c r="G7" s="108"/>
      <c r="H7" s="104"/>
      <c r="I7" s="104"/>
      <c r="J7" s="104"/>
      <c r="K7" s="104"/>
      <c r="L7" s="104"/>
      <c r="M7" s="108"/>
      <c r="N7" s="108"/>
      <c r="O7" s="108"/>
      <c r="P7" s="108"/>
      <c r="Q7" s="253"/>
    </row>
    <row r="8" spans="1:35" s="25" customFormat="1" ht="15.75" customHeight="1" x14ac:dyDescent="0.25">
      <c r="B8" s="332" t="s">
        <v>1122</v>
      </c>
      <c r="C8" s="333"/>
      <c r="D8" s="360" t="str">
        <f>'Capa do Projeto'!L48</f>
        <v>Informe a data (dd/mm/aaaa)</v>
      </c>
      <c r="E8" s="361"/>
      <c r="F8" s="361"/>
      <c r="G8" s="108"/>
      <c r="H8" s="104"/>
      <c r="I8" s="104"/>
      <c r="J8" s="104"/>
      <c r="K8" s="245"/>
      <c r="L8" s="246"/>
      <c r="M8" s="246"/>
      <c r="N8" s="247"/>
      <c r="O8" s="108"/>
      <c r="P8" s="108"/>
      <c r="Q8" s="253"/>
    </row>
    <row r="9" spans="1:35" s="116" customFormat="1" ht="15" customHeight="1" x14ac:dyDescent="0.25">
      <c r="B9" s="408" t="s">
        <v>1026</v>
      </c>
      <c r="C9" s="409"/>
      <c r="D9" s="409"/>
      <c r="E9" s="409"/>
      <c r="F9" s="409"/>
      <c r="G9" s="409"/>
      <c r="H9" s="409"/>
      <c r="I9" s="409"/>
      <c r="J9" s="409"/>
      <c r="K9" s="409"/>
      <c r="L9" s="409"/>
      <c r="M9" s="409"/>
      <c r="N9" s="409"/>
      <c r="O9" s="409"/>
      <c r="P9" s="409"/>
      <c r="Q9" s="410"/>
    </row>
    <row r="10" spans="1:35" s="25" customFormat="1" ht="15" customHeight="1" x14ac:dyDescent="0.25">
      <c r="B10" s="411" t="s">
        <v>1027</v>
      </c>
      <c r="C10" s="413" t="s">
        <v>1028</v>
      </c>
      <c r="D10" s="414"/>
      <c r="E10" s="414"/>
      <c r="F10" s="414"/>
      <c r="G10" s="415"/>
      <c r="H10" s="416" t="s">
        <v>1029</v>
      </c>
      <c r="I10" s="414"/>
      <c r="J10" s="414"/>
      <c r="K10" s="414"/>
      <c r="L10" s="417"/>
      <c r="M10" s="413" t="s">
        <v>1030</v>
      </c>
      <c r="N10" s="414"/>
      <c r="O10" s="414"/>
      <c r="P10" s="414"/>
      <c r="Q10" s="418"/>
    </row>
    <row r="11" spans="1:35" s="69" customFormat="1" ht="30" customHeight="1" thickBot="1" x14ac:dyDescent="0.3">
      <c r="A11" s="66"/>
      <c r="B11" s="412"/>
      <c r="C11" s="248" t="s">
        <v>1010</v>
      </c>
      <c r="D11" s="249" t="s">
        <v>1031</v>
      </c>
      <c r="E11" s="250" t="s">
        <v>1032</v>
      </c>
      <c r="F11" s="251" t="s">
        <v>1033</v>
      </c>
      <c r="G11" s="252" t="s">
        <v>1034</v>
      </c>
      <c r="H11" s="248" t="s">
        <v>1011</v>
      </c>
      <c r="I11" s="249" t="s">
        <v>1031</v>
      </c>
      <c r="J11" s="250" t="s">
        <v>1032</v>
      </c>
      <c r="K11" s="251" t="s">
        <v>1033</v>
      </c>
      <c r="L11" s="252" t="s">
        <v>1034</v>
      </c>
      <c r="M11" s="248" t="s">
        <v>1012</v>
      </c>
      <c r="N11" s="249" t="s">
        <v>1031</v>
      </c>
      <c r="O11" s="250" t="s">
        <v>1032</v>
      </c>
      <c r="P11" s="251" t="s">
        <v>1033</v>
      </c>
      <c r="Q11" s="286" t="s">
        <v>1034</v>
      </c>
      <c r="R11" s="67"/>
      <c r="S11" s="68"/>
      <c r="T11" s="68"/>
      <c r="U11" s="68"/>
      <c r="V11" s="68"/>
      <c r="W11" s="68"/>
      <c r="X11" s="68"/>
      <c r="Y11" s="68"/>
      <c r="Z11" s="68"/>
      <c r="AA11" s="68"/>
      <c r="AB11" s="68"/>
      <c r="AC11" s="68"/>
      <c r="AD11" s="68"/>
      <c r="AE11" s="68"/>
      <c r="AF11" s="68"/>
      <c r="AG11" s="68"/>
      <c r="AH11" s="68"/>
      <c r="AI11" s="68"/>
    </row>
    <row r="12" spans="1:35" s="78" customFormat="1" ht="30" customHeight="1" x14ac:dyDescent="0.25">
      <c r="A12" s="70"/>
      <c r="B12" s="287" t="str">
        <f>Cotações!C11</f>
        <v>COT.01</v>
      </c>
      <c r="C12" s="72">
        <f>VLOOKUP(B12,Cotações!C:N,9,0)</f>
        <v>0</v>
      </c>
      <c r="D12" s="73">
        <v>0</v>
      </c>
      <c r="E12" s="74">
        <v>9999999999</v>
      </c>
      <c r="F12" s="75"/>
      <c r="G12" s="76">
        <v>0</v>
      </c>
      <c r="H12" s="77">
        <f>VLOOKUP(B12,Cotações!C:N,10,0)</f>
        <v>0</v>
      </c>
      <c r="I12" s="73">
        <v>0</v>
      </c>
      <c r="J12" s="74">
        <v>9999999999</v>
      </c>
      <c r="K12" s="75"/>
      <c r="L12" s="76">
        <v>0</v>
      </c>
      <c r="M12" s="72">
        <f>VLOOKUP(B12,Cotações!C:N,11,0)</f>
        <v>0</v>
      </c>
      <c r="N12" s="73">
        <v>0</v>
      </c>
      <c r="O12" s="74">
        <v>9999999999</v>
      </c>
      <c r="P12" s="75"/>
      <c r="Q12" s="288">
        <v>0</v>
      </c>
      <c r="R12" s="70"/>
    </row>
    <row r="13" spans="1:35" s="78" customFormat="1" ht="30" customHeight="1" x14ac:dyDescent="0.25">
      <c r="A13" s="70"/>
      <c r="B13" s="287" t="str">
        <f>Cotações!C12</f>
        <v>COT.02</v>
      </c>
      <c r="C13" s="72">
        <f>VLOOKUP(B13,Cotações!C:N,9,0)</f>
        <v>0</v>
      </c>
      <c r="D13" s="73">
        <v>0</v>
      </c>
      <c r="E13" s="74">
        <v>9999999999</v>
      </c>
      <c r="F13" s="79"/>
      <c r="G13" s="76">
        <v>0</v>
      </c>
      <c r="H13" s="77">
        <f>VLOOKUP(B13,Cotações!C:N,10,0)</f>
        <v>0</v>
      </c>
      <c r="I13" s="73">
        <v>0</v>
      </c>
      <c r="J13" s="74">
        <v>9999999999</v>
      </c>
      <c r="K13" s="80"/>
      <c r="L13" s="76">
        <v>0</v>
      </c>
      <c r="M13" s="72">
        <f>VLOOKUP(B13,Cotações!C:N,11,0)</f>
        <v>0</v>
      </c>
      <c r="N13" s="73">
        <v>0</v>
      </c>
      <c r="O13" s="74">
        <v>9999999999</v>
      </c>
      <c r="P13" s="79"/>
      <c r="Q13" s="288">
        <v>0</v>
      </c>
      <c r="R13" s="70"/>
    </row>
    <row r="14" spans="1:35" s="78" customFormat="1" ht="30" customHeight="1" x14ac:dyDescent="0.25">
      <c r="A14" s="70"/>
      <c r="B14" s="287" t="str">
        <f>Cotações!C13</f>
        <v>COT.03</v>
      </c>
      <c r="C14" s="72">
        <f>VLOOKUP(B14,Cotações!C:N,9,0)</f>
        <v>0</v>
      </c>
      <c r="D14" s="73">
        <v>0</v>
      </c>
      <c r="E14" s="74">
        <v>9999999999</v>
      </c>
      <c r="F14" s="79"/>
      <c r="G14" s="76">
        <v>0</v>
      </c>
      <c r="H14" s="77">
        <f>VLOOKUP(B14,Cotações!C:N,10,0)</f>
        <v>0</v>
      </c>
      <c r="I14" s="73">
        <v>0</v>
      </c>
      <c r="J14" s="74">
        <v>9999999999</v>
      </c>
      <c r="K14" s="80"/>
      <c r="L14" s="76">
        <v>0</v>
      </c>
      <c r="M14" s="72">
        <f>VLOOKUP(B14,Cotações!C:N,11,0)</f>
        <v>0</v>
      </c>
      <c r="N14" s="73">
        <v>0</v>
      </c>
      <c r="O14" s="74">
        <v>9999999999</v>
      </c>
      <c r="P14" s="80"/>
      <c r="Q14" s="288">
        <v>0</v>
      </c>
      <c r="R14" s="70"/>
    </row>
    <row r="15" spans="1:35" s="78" customFormat="1" ht="30" customHeight="1" x14ac:dyDescent="0.25">
      <c r="A15" s="70"/>
      <c r="B15" s="287" t="str">
        <f>Cotações!C14</f>
        <v>COT.04</v>
      </c>
      <c r="C15" s="72">
        <f>VLOOKUP(B15,Cotações!C:N,9,0)</f>
        <v>0</v>
      </c>
      <c r="D15" s="73">
        <v>0</v>
      </c>
      <c r="E15" s="74">
        <v>9999999999</v>
      </c>
      <c r="F15" s="79"/>
      <c r="G15" s="76">
        <v>0</v>
      </c>
      <c r="H15" s="77">
        <f>VLOOKUP(B15,Cotações!C:N,10,0)</f>
        <v>0</v>
      </c>
      <c r="I15" s="73">
        <v>0</v>
      </c>
      <c r="J15" s="74">
        <v>9999999999</v>
      </c>
      <c r="K15" s="80"/>
      <c r="L15" s="76">
        <v>0</v>
      </c>
      <c r="M15" s="72">
        <f>VLOOKUP(B15,Cotações!C:N,11,0)</f>
        <v>0</v>
      </c>
      <c r="N15" s="73">
        <v>0</v>
      </c>
      <c r="O15" s="74">
        <v>9999999999</v>
      </c>
      <c r="P15" s="79"/>
      <c r="Q15" s="288">
        <v>0</v>
      </c>
      <c r="R15" s="70"/>
    </row>
    <row r="16" spans="1:35" s="78" customFormat="1" ht="30" customHeight="1" x14ac:dyDescent="0.25">
      <c r="A16" s="70"/>
      <c r="B16" s="287" t="str">
        <f>Cotações!C15</f>
        <v>COT.05</v>
      </c>
      <c r="C16" s="72">
        <f>VLOOKUP(B16,Cotações!C:N,9,0)</f>
        <v>0</v>
      </c>
      <c r="D16" s="73">
        <v>0</v>
      </c>
      <c r="E16" s="74">
        <v>9999999999</v>
      </c>
      <c r="F16" s="80"/>
      <c r="G16" s="76">
        <v>0</v>
      </c>
      <c r="H16" s="77">
        <f>VLOOKUP(B16,Cotações!C:N,10,0)</f>
        <v>0</v>
      </c>
      <c r="I16" s="73">
        <v>0</v>
      </c>
      <c r="J16" s="74">
        <v>9999999999</v>
      </c>
      <c r="K16" s="80"/>
      <c r="L16" s="76">
        <v>0</v>
      </c>
      <c r="M16" s="72">
        <f>VLOOKUP(B16,Cotações!C:N,11,0)</f>
        <v>0</v>
      </c>
      <c r="N16" s="73">
        <v>0</v>
      </c>
      <c r="O16" s="74">
        <v>9999999999</v>
      </c>
      <c r="P16" s="80"/>
      <c r="Q16" s="288">
        <v>0</v>
      </c>
      <c r="R16" s="70"/>
    </row>
    <row r="17" spans="1:26" s="78" customFormat="1" ht="30" customHeight="1" x14ac:dyDescent="0.25">
      <c r="A17" s="70"/>
      <c r="B17" s="287" t="str">
        <f>Cotações!C16</f>
        <v>COT.06</v>
      </c>
      <c r="C17" s="72">
        <f>VLOOKUP(B17,Cotações!C:N,9,0)</f>
        <v>0</v>
      </c>
      <c r="D17" s="73">
        <v>0</v>
      </c>
      <c r="E17" s="74">
        <v>9999999999</v>
      </c>
      <c r="F17" s="80"/>
      <c r="G17" s="76">
        <v>0</v>
      </c>
      <c r="H17" s="77">
        <f>VLOOKUP(B17,Cotações!C:N,10,0)</f>
        <v>0</v>
      </c>
      <c r="I17" s="73">
        <v>0</v>
      </c>
      <c r="J17" s="74">
        <v>9999999999</v>
      </c>
      <c r="K17" s="80"/>
      <c r="L17" s="76">
        <v>0</v>
      </c>
      <c r="M17" s="72">
        <f>VLOOKUP(B17,Cotações!C:N,11,0)</f>
        <v>0</v>
      </c>
      <c r="N17" s="73">
        <v>0</v>
      </c>
      <c r="O17" s="74">
        <v>9999999999</v>
      </c>
      <c r="P17" s="79"/>
      <c r="Q17" s="288">
        <v>0</v>
      </c>
      <c r="R17" s="70"/>
    </row>
    <row r="18" spans="1:26" s="78" customFormat="1" ht="30" customHeight="1" x14ac:dyDescent="0.25">
      <c r="A18" s="70"/>
      <c r="B18" s="287" t="str">
        <f>Cotações!C17</f>
        <v>COT.07</v>
      </c>
      <c r="C18" s="72">
        <f>VLOOKUP(B18,Cotações!C:N,9,0)</f>
        <v>0</v>
      </c>
      <c r="D18" s="73">
        <v>0</v>
      </c>
      <c r="E18" s="74">
        <v>9999999999</v>
      </c>
      <c r="F18" s="80"/>
      <c r="G18" s="76">
        <v>0</v>
      </c>
      <c r="H18" s="77">
        <f>VLOOKUP(B18,Cotações!C:N,10,0)</f>
        <v>0</v>
      </c>
      <c r="I18" s="73">
        <v>0</v>
      </c>
      <c r="J18" s="74">
        <v>9999999999</v>
      </c>
      <c r="K18" s="80"/>
      <c r="L18" s="76">
        <v>0</v>
      </c>
      <c r="M18" s="72">
        <f>VLOOKUP(B18,Cotações!C:N,11,0)</f>
        <v>0</v>
      </c>
      <c r="N18" s="73">
        <v>0</v>
      </c>
      <c r="O18" s="74">
        <v>9999999999</v>
      </c>
      <c r="P18" s="79"/>
      <c r="Q18" s="288">
        <v>0</v>
      </c>
      <c r="R18" s="70"/>
    </row>
    <row r="19" spans="1:26" s="78" customFormat="1" ht="30" customHeight="1" x14ac:dyDescent="0.25">
      <c r="A19" s="70"/>
      <c r="B19" s="287" t="str">
        <f>Cotações!C18</f>
        <v>COT.08</v>
      </c>
      <c r="C19" s="72">
        <f>VLOOKUP(B19,Cotações!C:N,9,0)</f>
        <v>0</v>
      </c>
      <c r="D19" s="73">
        <v>0</v>
      </c>
      <c r="E19" s="74">
        <v>9999999999</v>
      </c>
      <c r="F19" s="80"/>
      <c r="G19" s="76">
        <v>0</v>
      </c>
      <c r="H19" s="77">
        <f>VLOOKUP(B19,Cotações!C:N,10,0)</f>
        <v>0</v>
      </c>
      <c r="I19" s="73">
        <v>0</v>
      </c>
      <c r="J19" s="74">
        <v>9999999999</v>
      </c>
      <c r="K19" s="80"/>
      <c r="L19" s="76">
        <v>0</v>
      </c>
      <c r="M19" s="72">
        <f>VLOOKUP(B19,Cotações!C:N,11,0)</f>
        <v>0</v>
      </c>
      <c r="N19" s="73">
        <v>0</v>
      </c>
      <c r="O19" s="74">
        <v>9999999999</v>
      </c>
      <c r="P19" s="79"/>
      <c r="Q19" s="288">
        <v>0</v>
      </c>
      <c r="R19" s="70"/>
    </row>
    <row r="20" spans="1:26" s="78" customFormat="1" ht="30" customHeight="1" x14ac:dyDescent="0.25">
      <c r="A20" s="70"/>
      <c r="B20" s="287" t="str">
        <f>Cotações!C19</f>
        <v>COT.09</v>
      </c>
      <c r="C20" s="72">
        <f>VLOOKUP(B20,Cotações!C:N,9,0)</f>
        <v>0</v>
      </c>
      <c r="D20" s="73">
        <v>0</v>
      </c>
      <c r="E20" s="74">
        <v>9999999999</v>
      </c>
      <c r="F20" s="80"/>
      <c r="G20" s="76">
        <v>0</v>
      </c>
      <c r="H20" s="77">
        <f>VLOOKUP(B20,Cotações!C:N,10,0)</f>
        <v>0</v>
      </c>
      <c r="I20" s="73">
        <v>0</v>
      </c>
      <c r="J20" s="74">
        <v>9999999999</v>
      </c>
      <c r="K20" s="80"/>
      <c r="L20" s="76">
        <v>0</v>
      </c>
      <c r="M20" s="72">
        <f>VLOOKUP(B20,Cotações!C:N,11,0)</f>
        <v>0</v>
      </c>
      <c r="N20" s="73">
        <v>0</v>
      </c>
      <c r="O20" s="74">
        <v>9999999999</v>
      </c>
      <c r="P20" s="79"/>
      <c r="Q20" s="288">
        <v>0</v>
      </c>
      <c r="R20" s="70"/>
    </row>
    <row r="21" spans="1:26" s="78" customFormat="1" ht="30" customHeight="1" x14ac:dyDescent="0.25">
      <c r="A21" s="70"/>
      <c r="B21" s="287" t="str">
        <f>Cotações!C20</f>
        <v>COT.10</v>
      </c>
      <c r="C21" s="72">
        <f>VLOOKUP(B21,Cotações!C:N,9,0)</f>
        <v>0</v>
      </c>
      <c r="D21" s="73">
        <v>0</v>
      </c>
      <c r="E21" s="74">
        <v>9999999999</v>
      </c>
      <c r="F21" s="80"/>
      <c r="G21" s="76">
        <v>0</v>
      </c>
      <c r="H21" s="77">
        <f>VLOOKUP(B21,Cotações!C:N,10,0)</f>
        <v>0</v>
      </c>
      <c r="I21" s="73">
        <v>0</v>
      </c>
      <c r="J21" s="74">
        <v>9999999999</v>
      </c>
      <c r="K21" s="80"/>
      <c r="L21" s="76">
        <v>0</v>
      </c>
      <c r="M21" s="72">
        <f>VLOOKUP(B21,Cotações!C:N,11,0)</f>
        <v>0</v>
      </c>
      <c r="N21" s="73">
        <v>0</v>
      </c>
      <c r="O21" s="74">
        <v>9999999999</v>
      </c>
      <c r="P21" s="80"/>
      <c r="Q21" s="288">
        <v>0</v>
      </c>
      <c r="R21" s="70"/>
    </row>
    <row r="22" spans="1:26" s="78" customFormat="1" ht="30" customHeight="1" x14ac:dyDescent="0.25">
      <c r="A22" s="70"/>
      <c r="B22" s="287" t="str">
        <f>Cotações!C21</f>
        <v>COT.11</v>
      </c>
      <c r="C22" s="72">
        <f>VLOOKUP(B22,Cotações!C:N,9,0)</f>
        <v>0</v>
      </c>
      <c r="D22" s="73">
        <v>0</v>
      </c>
      <c r="E22" s="74">
        <v>9999999999</v>
      </c>
      <c r="F22" s="80"/>
      <c r="G22" s="76">
        <v>0</v>
      </c>
      <c r="H22" s="77">
        <f>VLOOKUP(B22,Cotações!C:N,10,0)</f>
        <v>0</v>
      </c>
      <c r="I22" s="73">
        <v>0</v>
      </c>
      <c r="J22" s="74">
        <v>9999999999</v>
      </c>
      <c r="K22" s="80"/>
      <c r="L22" s="76">
        <v>0</v>
      </c>
      <c r="M22" s="72">
        <f>VLOOKUP(B22,Cotações!C:N,11,0)</f>
        <v>0</v>
      </c>
      <c r="N22" s="73">
        <v>0</v>
      </c>
      <c r="O22" s="74">
        <v>9999999999</v>
      </c>
      <c r="P22" s="79"/>
      <c r="Q22" s="288">
        <v>0</v>
      </c>
      <c r="R22" s="70"/>
    </row>
    <row r="23" spans="1:26" s="78" customFormat="1" ht="30" customHeight="1" x14ac:dyDescent="0.25">
      <c r="A23" s="70"/>
      <c r="B23" s="287" t="str">
        <f>Cotações!C22</f>
        <v>COT.12</v>
      </c>
      <c r="C23" s="72">
        <f>VLOOKUP(B23,Cotações!C:N,9,0)</f>
        <v>0</v>
      </c>
      <c r="D23" s="73">
        <v>0</v>
      </c>
      <c r="E23" s="74">
        <v>9999999999</v>
      </c>
      <c r="F23" s="80"/>
      <c r="G23" s="76">
        <v>0</v>
      </c>
      <c r="H23" s="77">
        <f>VLOOKUP(B23,Cotações!C:N,10,0)</f>
        <v>0</v>
      </c>
      <c r="I23" s="73">
        <v>0</v>
      </c>
      <c r="J23" s="74">
        <v>9999999999</v>
      </c>
      <c r="K23" s="80"/>
      <c r="L23" s="76">
        <v>0</v>
      </c>
      <c r="M23" s="72">
        <f>VLOOKUP(B23,Cotações!C:N,11,0)</f>
        <v>0</v>
      </c>
      <c r="N23" s="73">
        <v>0</v>
      </c>
      <c r="O23" s="74">
        <v>9999999999</v>
      </c>
      <c r="P23" s="80"/>
      <c r="Q23" s="288">
        <v>0</v>
      </c>
      <c r="R23" s="70"/>
    </row>
    <row r="24" spans="1:26" s="78" customFormat="1" ht="30" customHeight="1" x14ac:dyDescent="0.25">
      <c r="A24" s="70"/>
      <c r="B24" s="289" t="str">
        <f>Cotações!C23</f>
        <v>COT.13</v>
      </c>
      <c r="C24" s="290">
        <f>VLOOKUP(B24,Cotações!C:N,9,0)</f>
        <v>0</v>
      </c>
      <c r="D24" s="291">
        <v>0</v>
      </c>
      <c r="E24" s="292">
        <v>9999999999</v>
      </c>
      <c r="F24" s="293"/>
      <c r="G24" s="294">
        <v>0</v>
      </c>
      <c r="H24" s="295">
        <f>VLOOKUP(B24,Cotações!C:N,10,0)</f>
        <v>0</v>
      </c>
      <c r="I24" s="291">
        <v>0</v>
      </c>
      <c r="J24" s="292">
        <v>9999999999</v>
      </c>
      <c r="K24" s="296"/>
      <c r="L24" s="294">
        <v>0</v>
      </c>
      <c r="M24" s="290">
        <f>VLOOKUP(B24,Cotações!C:N,11,0)</f>
        <v>0</v>
      </c>
      <c r="N24" s="291">
        <v>0</v>
      </c>
      <c r="O24" s="292">
        <v>9999999999</v>
      </c>
      <c r="P24" s="293"/>
      <c r="Q24" s="297">
        <v>0</v>
      </c>
      <c r="R24" s="70"/>
    </row>
    <row r="25" spans="1:26" ht="15" customHeight="1" x14ac:dyDescent="0.25">
      <c r="A25" s="32"/>
      <c r="B25" s="33"/>
      <c r="C25" s="32"/>
      <c r="D25" s="34"/>
      <c r="E25" s="33"/>
      <c r="F25" s="65"/>
      <c r="G25" s="36"/>
      <c r="H25" s="32"/>
      <c r="I25" s="34"/>
      <c r="J25" s="33"/>
      <c r="K25" s="65"/>
      <c r="L25" s="36"/>
      <c r="M25" s="32"/>
      <c r="N25" s="34"/>
      <c r="O25" s="33"/>
      <c r="P25" s="65"/>
      <c r="Q25" s="36"/>
      <c r="R25" s="32"/>
    </row>
    <row r="26" spans="1:26" ht="15" hidden="1" customHeight="1" x14ac:dyDescent="0.25">
      <c r="A26" s="401"/>
      <c r="B26" s="401"/>
      <c r="C26" s="401"/>
      <c r="D26" s="401"/>
      <c r="E26" s="401"/>
      <c r="F26" s="401"/>
      <c r="G26" s="401"/>
      <c r="H26" s="401"/>
      <c r="I26" s="401"/>
      <c r="J26" s="401"/>
      <c r="K26" s="401"/>
      <c r="L26" s="401"/>
      <c r="M26" s="401"/>
      <c r="N26" s="401"/>
      <c r="O26" s="401"/>
      <c r="P26" s="401"/>
      <c r="Q26" s="401"/>
      <c r="R26" s="401"/>
    </row>
    <row r="27" spans="1:26" ht="15" hidden="1" customHeight="1" x14ac:dyDescent="0.25">
      <c r="A27" s="401"/>
      <c r="B27" s="401"/>
      <c r="C27" s="401"/>
      <c r="D27" s="401"/>
      <c r="E27" s="401"/>
      <c r="F27" s="401"/>
      <c r="G27" s="401"/>
      <c r="H27" s="401"/>
      <c r="I27" s="401"/>
      <c r="J27" s="401"/>
      <c r="K27" s="401"/>
      <c r="L27" s="401"/>
      <c r="M27" s="401"/>
      <c r="N27" s="401"/>
      <c r="O27" s="401"/>
      <c r="P27" s="401"/>
      <c r="Q27" s="401"/>
      <c r="R27" s="401"/>
    </row>
    <row r="28" spans="1:26" ht="15" hidden="1" customHeight="1" x14ac:dyDescent="0.25">
      <c r="A28" s="401"/>
      <c r="B28" s="401"/>
      <c r="C28" s="401"/>
      <c r="D28" s="401"/>
      <c r="E28" s="401"/>
      <c r="F28" s="401"/>
      <c r="G28" s="401"/>
      <c r="H28" s="401"/>
      <c r="I28" s="401"/>
      <c r="J28" s="401"/>
      <c r="K28" s="401"/>
      <c r="L28" s="401"/>
      <c r="M28" s="401"/>
      <c r="N28" s="401"/>
      <c r="O28" s="401"/>
      <c r="P28" s="401"/>
      <c r="Q28" s="401"/>
      <c r="R28" s="401"/>
    </row>
    <row r="29" spans="1:26" ht="15" hidden="1" customHeight="1" x14ac:dyDescent="0.2">
      <c r="A29" s="401"/>
      <c r="B29" s="401"/>
      <c r="C29" s="401"/>
      <c r="D29" s="401"/>
      <c r="E29" s="401"/>
      <c r="F29" s="401"/>
      <c r="G29" s="401"/>
      <c r="H29" s="401"/>
      <c r="I29" s="401"/>
      <c r="J29" s="401"/>
      <c r="K29" s="401"/>
      <c r="L29" s="401"/>
      <c r="M29" s="401"/>
      <c r="N29" s="401"/>
      <c r="O29" s="401"/>
      <c r="P29" s="401"/>
      <c r="Q29" s="401"/>
      <c r="R29" s="401"/>
      <c r="S29" s="96"/>
      <c r="T29" s="96"/>
      <c r="U29" s="96"/>
      <c r="V29" s="96"/>
      <c r="W29" s="96"/>
      <c r="X29" s="96"/>
      <c r="Y29" s="96"/>
      <c r="Z29" s="96"/>
    </row>
    <row r="30" spans="1:26" ht="7.15" hidden="1" customHeight="1" x14ac:dyDescent="0.25">
      <c r="A30" s="400"/>
      <c r="B30" s="400"/>
      <c r="C30" s="400"/>
      <c r="D30" s="400"/>
      <c r="E30" s="400"/>
      <c r="F30" s="400"/>
      <c r="G30" s="400"/>
      <c r="H30" s="400"/>
      <c r="I30" s="400"/>
      <c r="J30" s="400"/>
      <c r="K30" s="400"/>
      <c r="L30" s="400"/>
      <c r="M30" s="400"/>
      <c r="N30" s="400"/>
      <c r="O30" s="400"/>
      <c r="P30" s="400"/>
      <c r="Q30" s="400"/>
      <c r="R30" s="400"/>
      <c r="S30" s="400"/>
      <c r="T30" s="400"/>
      <c r="U30" s="400"/>
      <c r="V30" s="400"/>
      <c r="W30" s="400"/>
      <c r="X30" s="400"/>
      <c r="Y30" s="400"/>
      <c r="Z30" s="400"/>
    </row>
    <row r="31" spans="1:26" ht="15" hidden="1" customHeight="1" x14ac:dyDescent="0.25">
      <c r="A31" s="399"/>
      <c r="B31" s="399"/>
      <c r="C31" s="399"/>
      <c r="D31" s="399"/>
      <c r="E31" s="399"/>
      <c r="F31" s="399"/>
      <c r="G31" s="399"/>
      <c r="H31" s="399"/>
      <c r="I31" s="399"/>
      <c r="J31" s="399"/>
      <c r="K31" s="399"/>
      <c r="L31" s="399"/>
      <c r="M31" s="399"/>
      <c r="N31" s="399"/>
      <c r="O31" s="399"/>
      <c r="P31" s="399"/>
      <c r="Q31" s="399"/>
      <c r="R31" s="399"/>
      <c r="S31" s="399"/>
      <c r="T31" s="399"/>
      <c r="U31" s="399"/>
      <c r="V31" s="399"/>
      <c r="W31" s="399"/>
      <c r="X31" s="399"/>
      <c r="Y31" s="399"/>
      <c r="Z31" s="399"/>
    </row>
  </sheetData>
  <sheetProtection selectLockedCells="1"/>
  <mergeCells count="16">
    <mergeCell ref="A31:Z31"/>
    <mergeCell ref="A30:Z30"/>
    <mergeCell ref="A26:R29"/>
    <mergeCell ref="B2:Q2"/>
    <mergeCell ref="B3:Q3"/>
    <mergeCell ref="B9:Q9"/>
    <mergeCell ref="B10:B11"/>
    <mergeCell ref="C10:G10"/>
    <mergeCell ref="H10:L10"/>
    <mergeCell ref="M10:Q10"/>
    <mergeCell ref="B4:C4"/>
    <mergeCell ref="B5:C5"/>
    <mergeCell ref="B6:C6"/>
    <mergeCell ref="B7:C7"/>
    <mergeCell ref="B8:C8"/>
    <mergeCell ref="D8:F8"/>
  </mergeCells>
  <dataValidations count="3">
    <dataValidation type="textLength" allowBlank="1" showInputMessage="1" showErrorMessage="1" errorTitle="CNPJ INVÁLIDO" error="Informe o CNPJ composto por 14 dígitos sem caracteres especiais." sqref="D12:D24 I12:I24 N12:N24" xr:uid="{00000000-0002-0000-0500-000000000000}">
      <formula1>13</formula1>
      <formula2>14</formula2>
    </dataValidation>
    <dataValidation type="date" operator="greaterThan" allowBlank="1" showInputMessage="1" showErrorMessage="1" errorTitle="Data inválida" error="Informa a data no formato 00/00/0000" sqref="G12:G24 Q12:Q24 L12:L24" xr:uid="{00000000-0002-0000-0500-000001000000}">
      <formula1>DATE(2000,1,1)</formula1>
    </dataValidation>
    <dataValidation type="textLength" operator="equal" allowBlank="1" showInputMessage="1" showErrorMessage="1" errorTitle="Número Inválido" error="Informe onúmero composto somente por números incluindo o DDD com 10 dígitos." sqref="E12:E24 J12:J24 O12:O24" xr:uid="{00000000-0002-0000-0500-000002000000}">
      <formula1>10</formula1>
    </dataValidation>
  </dataValidations>
  <printOptions horizontalCentered="1"/>
  <pageMargins left="0.39370078740157483" right="0.39370078740157483" top="0.78740157480314965" bottom="0.78740157480314965" header="0.31496062992125984" footer="0.39370078740157483"/>
  <pageSetup paperSize="9" scale="48" orientation="landscape" r:id="rId1"/>
  <headerFooter scaleWithDoc="0" alignWithMargins="0">
    <oddFooter>&amp;C&amp;"Arial,Normal"________________________________________
Assinatura do Responsável Técnico&amp;R&amp;P</oddFooter>
    <firstFooter>&amp;C________________________________________
Assinatura do Responsável Técnico&amp;RPágina &amp;P de &amp;N</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A638D-DF85-4A22-88F5-66B958D54AB7}">
  <sheetPr>
    <tabColor theme="9" tint="0.79998168889431442"/>
    <pageSetUpPr fitToPage="1"/>
  </sheetPr>
  <dimension ref="A1:I50"/>
  <sheetViews>
    <sheetView showGridLines="0" zoomScale="80" zoomScaleNormal="80" zoomScaleSheetLayoutView="80" zoomScalePageLayoutView="80" workbookViewId="0">
      <selection activeCell="D8" sqref="D8:E8"/>
    </sheetView>
  </sheetViews>
  <sheetFormatPr defaultColWidth="0" defaultRowHeight="15" zeroHeight="1" x14ac:dyDescent="0.25"/>
  <cols>
    <col min="1" max="1" width="1.7109375" style="86" customWidth="1"/>
    <col min="2" max="2" width="6.7109375" style="84" customWidth="1"/>
    <col min="3" max="3" width="16.42578125" style="84" customWidth="1"/>
    <col min="4" max="4" width="50.7109375" style="84" customWidth="1"/>
    <col min="5" max="5" width="30.7109375" style="84" customWidth="1"/>
    <col min="6" max="7" width="15.7109375" style="84" customWidth="1"/>
    <col min="8" max="8" width="1.7109375" style="85" customWidth="1"/>
    <col min="9" max="9" width="0" style="86" hidden="1" customWidth="1"/>
    <col min="10" max="16384" width="9.140625" style="86" hidden="1"/>
  </cols>
  <sheetData>
    <row r="1" spans="2:8" ht="9.9499999999999993" customHeight="1" x14ac:dyDescent="0.25"/>
    <row r="2" spans="2:8" s="274" customFormat="1" ht="45" customHeight="1" x14ac:dyDescent="0.25">
      <c r="B2" s="425" t="s">
        <v>1035</v>
      </c>
      <c r="C2" s="426"/>
      <c r="D2" s="427"/>
      <c r="E2" s="427"/>
      <c r="F2" s="427"/>
      <c r="G2" s="428"/>
    </row>
    <row r="3" spans="2:8" s="274" customFormat="1" ht="20.100000000000001" customHeight="1" x14ac:dyDescent="0.25">
      <c r="B3" s="429" t="s">
        <v>937</v>
      </c>
      <c r="C3" s="430"/>
      <c r="D3" s="430"/>
      <c r="E3" s="430"/>
      <c r="F3" s="430"/>
      <c r="G3" s="431"/>
      <c r="H3" s="275"/>
    </row>
    <row r="4" spans="2:8" s="273" customFormat="1" ht="15" customHeight="1" x14ac:dyDescent="0.25">
      <c r="B4" s="317" t="s">
        <v>1117</v>
      </c>
      <c r="C4" s="318"/>
      <c r="D4" s="370" t="str">
        <f>'Capa do Projeto'!L34</f>
        <v>Informe o nome do município ou consórcio</v>
      </c>
      <c r="E4" s="371"/>
      <c r="F4" s="108"/>
      <c r="G4" s="198"/>
    </row>
    <row r="5" spans="2:8" s="273" customFormat="1" ht="15" customHeight="1" x14ac:dyDescent="0.25">
      <c r="B5" s="317" t="s">
        <v>1116</v>
      </c>
      <c r="C5" s="318"/>
      <c r="D5" s="358" t="str">
        <f>'Capa do Projeto'!L42</f>
        <v>Informe o Tipo de Projeto</v>
      </c>
      <c r="E5" s="359"/>
      <c r="F5" s="108"/>
      <c r="G5" s="198"/>
    </row>
    <row r="6" spans="2:8" s="273" customFormat="1" ht="15" customHeight="1" x14ac:dyDescent="0.25">
      <c r="B6" s="317" t="s">
        <v>1118</v>
      </c>
      <c r="C6" s="318"/>
      <c r="D6" s="358" t="str">
        <f>'Capa do Projeto'!L44</f>
        <v>Informe o Nome do RT do Projeto.</v>
      </c>
      <c r="E6" s="359"/>
      <c r="F6" s="108"/>
      <c r="G6" s="199"/>
    </row>
    <row r="7" spans="2:8" s="273" customFormat="1" ht="15" customHeight="1" x14ac:dyDescent="0.25">
      <c r="B7" s="317" t="s">
        <v>1119</v>
      </c>
      <c r="C7" s="318"/>
      <c r="D7" s="358" t="str">
        <f>'Capa do Projeto'!L46</f>
        <v>Informe o Nº CREA / CAU</v>
      </c>
      <c r="E7" s="359"/>
      <c r="F7" s="108"/>
      <c r="G7" s="198"/>
    </row>
    <row r="8" spans="2:8" s="273" customFormat="1" ht="15" customHeight="1" x14ac:dyDescent="0.25">
      <c r="B8" s="432" t="s">
        <v>1122</v>
      </c>
      <c r="C8" s="433"/>
      <c r="D8" s="434" t="str">
        <f>'Capa do Projeto'!L48</f>
        <v>Informe a data (dd/mm/aaaa)</v>
      </c>
      <c r="E8" s="435"/>
      <c r="F8" s="276"/>
      <c r="G8" s="280"/>
    </row>
    <row r="9" spans="2:8" ht="15" customHeight="1" x14ac:dyDescent="0.25">
      <c r="B9" s="419" t="s">
        <v>1038</v>
      </c>
      <c r="C9" s="420"/>
      <c r="D9" s="420"/>
      <c r="E9" s="420"/>
      <c r="F9" s="420"/>
      <c r="G9" s="421"/>
    </row>
    <row r="10" spans="2:8" ht="30" customHeight="1" thickBot="1" x14ac:dyDescent="0.3">
      <c r="B10" s="281" t="s">
        <v>940</v>
      </c>
      <c r="C10" s="277"/>
      <c r="D10" s="277" t="s">
        <v>1036</v>
      </c>
      <c r="E10" s="278" t="s">
        <v>1037</v>
      </c>
      <c r="F10" s="279" t="s">
        <v>1039</v>
      </c>
      <c r="G10" s="282" t="s">
        <v>1040</v>
      </c>
    </row>
    <row r="11" spans="2:8" s="91" customFormat="1" ht="15" customHeight="1" x14ac:dyDescent="0.2">
      <c r="B11" s="200">
        <v>1</v>
      </c>
      <c r="C11" s="87"/>
      <c r="D11" s="101"/>
      <c r="E11" s="88"/>
      <c r="F11" s="89"/>
      <c r="G11" s="201"/>
      <c r="H11" s="90"/>
    </row>
    <row r="12" spans="2:8" s="91" customFormat="1" ht="15" customHeight="1" x14ac:dyDescent="0.2">
      <c r="B12" s="202">
        <v>2</v>
      </c>
      <c r="C12" s="92"/>
      <c r="D12" s="102"/>
      <c r="E12" s="93"/>
      <c r="F12" s="94"/>
      <c r="G12" s="203"/>
      <c r="H12" s="90"/>
    </row>
    <row r="13" spans="2:8" s="91" customFormat="1" ht="15" customHeight="1" x14ac:dyDescent="0.2">
      <c r="B13" s="202">
        <v>3</v>
      </c>
      <c r="C13" s="92"/>
      <c r="D13" s="102"/>
      <c r="E13" s="93"/>
      <c r="F13" s="94"/>
      <c r="G13" s="203"/>
      <c r="H13" s="90"/>
    </row>
    <row r="14" spans="2:8" s="91" customFormat="1" ht="15" customHeight="1" x14ac:dyDescent="0.2">
      <c r="B14" s="202">
        <v>4</v>
      </c>
      <c r="C14" s="92"/>
      <c r="D14" s="102"/>
      <c r="E14" s="93"/>
      <c r="F14" s="94"/>
      <c r="G14" s="203"/>
      <c r="H14" s="90"/>
    </row>
    <row r="15" spans="2:8" s="91" customFormat="1" ht="15" customHeight="1" x14ac:dyDescent="0.2">
      <c r="B15" s="202">
        <v>5</v>
      </c>
      <c r="C15" s="92"/>
      <c r="D15" s="102"/>
      <c r="E15" s="93"/>
      <c r="F15" s="94"/>
      <c r="G15" s="203"/>
      <c r="H15" s="90"/>
    </row>
    <row r="16" spans="2:8" s="91" customFormat="1" ht="15" customHeight="1" x14ac:dyDescent="0.2">
      <c r="B16" s="202">
        <v>6</v>
      </c>
      <c r="C16" s="92"/>
      <c r="D16" s="102"/>
      <c r="E16" s="93"/>
      <c r="F16" s="94"/>
      <c r="G16" s="203"/>
      <c r="H16" s="90"/>
    </row>
    <row r="17" spans="2:8" s="91" customFormat="1" ht="15" customHeight="1" x14ac:dyDescent="0.2">
      <c r="B17" s="202">
        <v>7</v>
      </c>
      <c r="C17" s="92"/>
      <c r="D17" s="102"/>
      <c r="E17" s="93"/>
      <c r="F17" s="94"/>
      <c r="G17" s="203"/>
      <c r="H17" s="90"/>
    </row>
    <row r="18" spans="2:8" s="91" customFormat="1" ht="15" customHeight="1" x14ac:dyDescent="0.2">
      <c r="B18" s="202">
        <v>8</v>
      </c>
      <c r="C18" s="92"/>
      <c r="D18" s="102"/>
      <c r="E18" s="93"/>
      <c r="F18" s="94"/>
      <c r="G18" s="203"/>
      <c r="H18" s="90"/>
    </row>
    <row r="19" spans="2:8" s="91" customFormat="1" ht="15" customHeight="1" x14ac:dyDescent="0.2">
      <c r="B19" s="202">
        <v>9</v>
      </c>
      <c r="C19" s="92"/>
      <c r="D19" s="102"/>
      <c r="E19" s="93"/>
      <c r="F19" s="94"/>
      <c r="G19" s="203"/>
      <c r="H19" s="90"/>
    </row>
    <row r="20" spans="2:8" s="91" customFormat="1" ht="15" customHeight="1" x14ac:dyDescent="0.2">
      <c r="B20" s="202">
        <v>10</v>
      </c>
      <c r="C20" s="92"/>
      <c r="D20" s="102"/>
      <c r="E20" s="93"/>
      <c r="F20" s="94"/>
      <c r="G20" s="203"/>
      <c r="H20" s="90"/>
    </row>
    <row r="21" spans="2:8" s="91" customFormat="1" ht="15" customHeight="1" x14ac:dyDescent="0.2">
      <c r="B21" s="202">
        <v>11</v>
      </c>
      <c r="C21" s="92"/>
      <c r="D21" s="102"/>
      <c r="E21" s="93"/>
      <c r="F21" s="94"/>
      <c r="G21" s="203"/>
      <c r="H21" s="90"/>
    </row>
    <row r="22" spans="2:8" s="91" customFormat="1" ht="15" customHeight="1" x14ac:dyDescent="0.2">
      <c r="B22" s="202">
        <v>12</v>
      </c>
      <c r="C22" s="92"/>
      <c r="D22" s="102"/>
      <c r="E22" s="93"/>
      <c r="F22" s="94"/>
      <c r="G22" s="203"/>
      <c r="H22" s="90"/>
    </row>
    <row r="23" spans="2:8" s="91" customFormat="1" ht="15" customHeight="1" x14ac:dyDescent="0.2">
      <c r="B23" s="202">
        <v>13</v>
      </c>
      <c r="C23" s="92"/>
      <c r="D23" s="102"/>
      <c r="E23" s="93"/>
      <c r="F23" s="94"/>
      <c r="G23" s="203"/>
      <c r="H23" s="90"/>
    </row>
    <row r="24" spans="2:8" s="91" customFormat="1" ht="15" customHeight="1" x14ac:dyDescent="0.2">
      <c r="B24" s="202">
        <v>14</v>
      </c>
      <c r="C24" s="92"/>
      <c r="D24" s="102"/>
      <c r="E24" s="93"/>
      <c r="F24" s="94"/>
      <c r="G24" s="203"/>
      <c r="H24" s="90"/>
    </row>
    <row r="25" spans="2:8" s="91" customFormat="1" ht="15" customHeight="1" x14ac:dyDescent="0.2">
      <c r="B25" s="202">
        <v>15</v>
      </c>
      <c r="C25" s="92"/>
      <c r="D25" s="102"/>
      <c r="E25" s="93"/>
      <c r="F25" s="94"/>
      <c r="G25" s="203"/>
      <c r="H25" s="90"/>
    </row>
    <row r="26" spans="2:8" s="91" customFormat="1" ht="15" customHeight="1" x14ac:dyDescent="0.2">
      <c r="B26" s="202">
        <v>16</v>
      </c>
      <c r="C26" s="92"/>
      <c r="D26" s="102"/>
      <c r="E26" s="93"/>
      <c r="F26" s="94"/>
      <c r="G26" s="203"/>
      <c r="H26" s="90"/>
    </row>
    <row r="27" spans="2:8" s="91" customFormat="1" ht="15" customHeight="1" x14ac:dyDescent="0.2">
      <c r="B27" s="202">
        <v>17</v>
      </c>
      <c r="C27" s="92"/>
      <c r="D27" s="102"/>
      <c r="E27" s="93"/>
      <c r="F27" s="94"/>
      <c r="G27" s="203"/>
      <c r="H27" s="90"/>
    </row>
    <row r="28" spans="2:8" s="91" customFormat="1" ht="15" customHeight="1" x14ac:dyDescent="0.2">
      <c r="B28" s="202">
        <v>18</v>
      </c>
      <c r="C28" s="92"/>
      <c r="D28" s="102"/>
      <c r="E28" s="93"/>
      <c r="F28" s="94"/>
      <c r="G28" s="203"/>
      <c r="H28" s="90"/>
    </row>
    <row r="29" spans="2:8" s="91" customFormat="1" ht="15" customHeight="1" x14ac:dyDescent="0.2">
      <c r="B29" s="202">
        <v>19</v>
      </c>
      <c r="C29" s="92"/>
      <c r="D29" s="102"/>
      <c r="E29" s="93"/>
      <c r="F29" s="94"/>
      <c r="G29" s="203"/>
      <c r="H29" s="90"/>
    </row>
    <row r="30" spans="2:8" s="91" customFormat="1" ht="15" customHeight="1" x14ac:dyDescent="0.2">
      <c r="B30" s="202">
        <v>20</v>
      </c>
      <c r="C30" s="92"/>
      <c r="D30" s="102"/>
      <c r="E30" s="93"/>
      <c r="F30" s="94"/>
      <c r="G30" s="203"/>
      <c r="H30" s="90"/>
    </row>
    <row r="31" spans="2:8" s="91" customFormat="1" ht="15" customHeight="1" x14ac:dyDescent="0.2">
      <c r="B31" s="202">
        <v>21</v>
      </c>
      <c r="C31" s="92"/>
      <c r="D31" s="102"/>
      <c r="E31" s="93"/>
      <c r="F31" s="94"/>
      <c r="G31" s="203"/>
      <c r="H31" s="90"/>
    </row>
    <row r="32" spans="2:8" s="91" customFormat="1" ht="15" customHeight="1" x14ac:dyDescent="0.2">
      <c r="B32" s="202">
        <v>22</v>
      </c>
      <c r="C32" s="92"/>
      <c r="D32" s="102"/>
      <c r="E32" s="93"/>
      <c r="F32" s="94"/>
      <c r="G32" s="203"/>
      <c r="H32" s="90"/>
    </row>
    <row r="33" spans="2:8" s="91" customFormat="1" ht="15" customHeight="1" x14ac:dyDescent="0.2">
      <c r="B33" s="202">
        <v>23</v>
      </c>
      <c r="C33" s="92"/>
      <c r="D33" s="102"/>
      <c r="E33" s="93"/>
      <c r="F33" s="94"/>
      <c r="G33" s="203"/>
      <c r="H33" s="90"/>
    </row>
    <row r="34" spans="2:8" s="91" customFormat="1" ht="15" customHeight="1" x14ac:dyDescent="0.2">
      <c r="B34" s="202">
        <v>24</v>
      </c>
      <c r="C34" s="92"/>
      <c r="D34" s="102"/>
      <c r="E34" s="93"/>
      <c r="F34" s="94"/>
      <c r="G34" s="203"/>
      <c r="H34" s="90"/>
    </row>
    <row r="35" spans="2:8" s="91" customFormat="1" ht="15" customHeight="1" x14ac:dyDescent="0.2">
      <c r="B35" s="202">
        <v>25</v>
      </c>
      <c r="C35" s="92"/>
      <c r="D35" s="102"/>
      <c r="E35" s="93"/>
      <c r="F35" s="94"/>
      <c r="G35" s="203"/>
      <c r="H35" s="90"/>
    </row>
    <row r="36" spans="2:8" s="91" customFormat="1" ht="15" customHeight="1" x14ac:dyDescent="0.2">
      <c r="B36" s="202">
        <v>26</v>
      </c>
      <c r="C36" s="92"/>
      <c r="D36" s="102"/>
      <c r="E36" s="93"/>
      <c r="F36" s="94"/>
      <c r="G36" s="203"/>
      <c r="H36" s="90"/>
    </row>
    <row r="37" spans="2:8" s="91" customFormat="1" ht="15" customHeight="1" x14ac:dyDescent="0.2">
      <c r="B37" s="202">
        <v>27</v>
      </c>
      <c r="C37" s="92"/>
      <c r="D37" s="102"/>
      <c r="E37" s="93"/>
      <c r="F37" s="94"/>
      <c r="G37" s="203"/>
      <c r="H37" s="90"/>
    </row>
    <row r="38" spans="2:8" s="91" customFormat="1" ht="15" customHeight="1" x14ac:dyDescent="0.2">
      <c r="B38" s="202">
        <v>28</v>
      </c>
      <c r="C38" s="92"/>
      <c r="D38" s="102"/>
      <c r="E38" s="93"/>
      <c r="F38" s="94"/>
      <c r="G38" s="203"/>
      <c r="H38" s="90"/>
    </row>
    <row r="39" spans="2:8" s="91" customFormat="1" ht="15" customHeight="1" x14ac:dyDescent="0.2">
      <c r="B39" s="202">
        <v>29</v>
      </c>
      <c r="C39" s="92"/>
      <c r="D39" s="102"/>
      <c r="E39" s="93"/>
      <c r="F39" s="94"/>
      <c r="G39" s="203"/>
      <c r="H39" s="90"/>
    </row>
    <row r="40" spans="2:8" s="91" customFormat="1" ht="15" customHeight="1" x14ac:dyDescent="0.2">
      <c r="B40" s="202">
        <v>30</v>
      </c>
      <c r="C40" s="92"/>
      <c r="D40" s="102"/>
      <c r="E40" s="93"/>
      <c r="F40" s="94"/>
      <c r="G40" s="203"/>
      <c r="H40" s="90"/>
    </row>
    <row r="41" spans="2:8" s="96" customFormat="1" ht="15" customHeight="1" x14ac:dyDescent="0.2">
      <c r="B41" s="422" t="s">
        <v>993</v>
      </c>
      <c r="C41" s="423"/>
      <c r="D41" s="423"/>
      <c r="E41" s="424"/>
      <c r="F41" s="283">
        <f>SUM(F11:F40)</f>
        <v>0</v>
      </c>
      <c r="G41" s="284">
        <f>IFERROR(SUMPRODUCT(F11:F40,G11:G40)/F41,0)</f>
        <v>0</v>
      </c>
      <c r="H41" s="95"/>
    </row>
    <row r="42" spans="2:8" ht="15" customHeight="1" x14ac:dyDescent="0.25">
      <c r="B42" s="272"/>
      <c r="C42" s="272"/>
      <c r="D42" s="272"/>
      <c r="E42" s="272"/>
      <c r="F42" s="272"/>
      <c r="G42" s="272"/>
    </row>
    <row r="43" spans="2:8" ht="15" hidden="1" customHeight="1" x14ac:dyDescent="0.25">
      <c r="B43" s="272"/>
      <c r="C43" s="272"/>
      <c r="D43" s="98"/>
      <c r="E43" s="272"/>
      <c r="F43" s="272"/>
      <c r="G43" s="272"/>
    </row>
    <row r="44" spans="2:8" ht="15" hidden="1" customHeight="1" x14ac:dyDescent="0.25">
      <c r="D44" s="97"/>
      <c r="E44" s="97"/>
      <c r="F44" s="97"/>
      <c r="G44" s="97"/>
    </row>
    <row r="45" spans="2:8" hidden="1" x14ac:dyDescent="0.25">
      <c r="D45" s="103"/>
      <c r="E45" s="97"/>
      <c r="F45" s="97"/>
      <c r="G45" s="97"/>
    </row>
    <row r="46" spans="2:8" hidden="1" x14ac:dyDescent="0.25">
      <c r="D46" s="99"/>
      <c r="E46" s="97"/>
      <c r="F46" s="97"/>
      <c r="G46" s="97"/>
    </row>
    <row r="47" spans="2:8" hidden="1" x14ac:dyDescent="0.25">
      <c r="D47" s="99"/>
      <c r="E47" s="97"/>
      <c r="F47" s="97"/>
      <c r="G47" s="97"/>
    </row>
    <row r="48" spans="2:8" hidden="1" x14ac:dyDescent="0.25">
      <c r="D48" s="99"/>
      <c r="E48" s="97"/>
      <c r="F48" s="97"/>
      <c r="G48" s="97"/>
    </row>
    <row r="49" spans="4:7" hidden="1" x14ac:dyDescent="0.25">
      <c r="E49" s="97"/>
      <c r="F49" s="97"/>
      <c r="G49" s="97"/>
    </row>
    <row r="50" spans="4:7" hidden="1" x14ac:dyDescent="0.25">
      <c r="D50" s="100"/>
    </row>
  </sheetData>
  <sheetProtection selectLockedCells="1"/>
  <mergeCells count="14">
    <mergeCell ref="B9:G9"/>
    <mergeCell ref="B41:E41"/>
    <mergeCell ref="B2:G2"/>
    <mergeCell ref="B3:G3"/>
    <mergeCell ref="B4:C4"/>
    <mergeCell ref="B5:C5"/>
    <mergeCell ref="B6:C6"/>
    <mergeCell ref="B7:C7"/>
    <mergeCell ref="B8:C8"/>
    <mergeCell ref="D4:E4"/>
    <mergeCell ref="D5:E5"/>
    <mergeCell ref="D6:E6"/>
    <mergeCell ref="D7:E7"/>
    <mergeCell ref="D8:E8"/>
  </mergeCells>
  <printOptions horizontalCentered="1"/>
  <pageMargins left="0.39370078740157483" right="0.39370078740157483" top="0.78740157480314965" bottom="0.78740157480314965" header="0.31496062992125984" footer="0.39370078740157483"/>
  <pageSetup paperSize="9" fitToHeight="0" orientation="landscape" horizontalDpi="4294967295" verticalDpi="4294967295" r:id="rId1"/>
  <headerFooter differentFirst="1" scaleWithDoc="0">
    <oddFooter>&amp;C&amp;"Arial,Normal"________________________________________
Assinatura do Responsável Técnico&amp;R&amp;P</oddFooter>
    <firstFooter>&amp;R&amp;P</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ilha9"/>
  <dimension ref="A1:E855"/>
  <sheetViews>
    <sheetView workbookViewId="0">
      <selection activeCell="B1" sqref="B1:B1048576"/>
    </sheetView>
  </sheetViews>
  <sheetFormatPr defaultRowHeight="15" customHeight="1" x14ac:dyDescent="0.25"/>
  <cols>
    <col min="1" max="1" width="30" bestFit="1" customWidth="1"/>
    <col min="2" max="2" width="61.140625" bestFit="1" customWidth="1"/>
    <col min="3" max="3" width="34" bestFit="1" customWidth="1"/>
    <col min="4" max="4" width="25" bestFit="1" customWidth="1"/>
  </cols>
  <sheetData>
    <row r="1" spans="1:5" ht="15" customHeight="1" x14ac:dyDescent="0.25">
      <c r="A1" s="2" t="s">
        <v>69</v>
      </c>
      <c r="B1" s="2" t="s">
        <v>70</v>
      </c>
      <c r="C1" s="2" t="s">
        <v>71</v>
      </c>
      <c r="D1" s="2" t="s">
        <v>72</v>
      </c>
      <c r="E1" s="2" t="s">
        <v>928</v>
      </c>
    </row>
    <row r="2" spans="1:5" ht="15" customHeight="1" x14ac:dyDescent="0.25">
      <c r="A2" s="3" t="s">
        <v>73</v>
      </c>
      <c r="B2" t="s">
        <v>1041</v>
      </c>
      <c r="C2" t="s">
        <v>49</v>
      </c>
      <c r="D2" s="4" t="s">
        <v>63</v>
      </c>
      <c r="E2" t="s">
        <v>929</v>
      </c>
    </row>
    <row r="3" spans="1:5" ht="15" customHeight="1" x14ac:dyDescent="0.25">
      <c r="A3" s="3" t="s">
        <v>74</v>
      </c>
      <c r="B3" t="s">
        <v>1042</v>
      </c>
      <c r="C3" t="s">
        <v>50</v>
      </c>
      <c r="D3" s="4" t="s">
        <v>64</v>
      </c>
      <c r="E3" t="s">
        <v>930</v>
      </c>
    </row>
    <row r="4" spans="1:5" ht="15" customHeight="1" x14ac:dyDescent="0.25">
      <c r="A4" s="3" t="s">
        <v>75</v>
      </c>
      <c r="B4" t="s">
        <v>1</v>
      </c>
      <c r="C4" t="s">
        <v>51</v>
      </c>
      <c r="D4" s="4" t="s">
        <v>65</v>
      </c>
      <c r="E4" t="s">
        <v>931</v>
      </c>
    </row>
    <row r="5" spans="1:5" ht="15" customHeight="1" x14ac:dyDescent="0.25">
      <c r="A5" s="3" t="s">
        <v>76</v>
      </c>
      <c r="B5" t="s">
        <v>2</v>
      </c>
      <c r="C5" t="s">
        <v>52</v>
      </c>
      <c r="D5" s="4" t="s">
        <v>66</v>
      </c>
      <c r="E5" t="s">
        <v>932</v>
      </c>
    </row>
    <row r="6" spans="1:5" ht="15" customHeight="1" x14ac:dyDescent="0.25">
      <c r="A6" s="3" t="s">
        <v>77</v>
      </c>
      <c r="B6" t="s">
        <v>3</v>
      </c>
      <c r="C6" t="s">
        <v>53</v>
      </c>
      <c r="D6" s="4" t="s">
        <v>67</v>
      </c>
      <c r="E6" t="s">
        <v>933</v>
      </c>
    </row>
    <row r="7" spans="1:5" ht="15" customHeight="1" x14ac:dyDescent="0.25">
      <c r="A7" s="3" t="s">
        <v>78</v>
      </c>
      <c r="B7" t="s">
        <v>4</v>
      </c>
      <c r="C7" t="s">
        <v>54</v>
      </c>
      <c r="E7" t="s">
        <v>934</v>
      </c>
    </row>
    <row r="8" spans="1:5" ht="15" customHeight="1" x14ac:dyDescent="0.25">
      <c r="A8" s="3" t="s">
        <v>79</v>
      </c>
      <c r="B8" t="s">
        <v>5</v>
      </c>
      <c r="C8" t="s">
        <v>55</v>
      </c>
      <c r="E8" t="s">
        <v>935</v>
      </c>
    </row>
    <row r="9" spans="1:5" ht="15" customHeight="1" x14ac:dyDescent="0.25">
      <c r="A9" s="3" t="s">
        <v>80</v>
      </c>
      <c r="B9" t="s">
        <v>6</v>
      </c>
      <c r="C9" t="s">
        <v>56</v>
      </c>
    </row>
    <row r="10" spans="1:5" ht="15" customHeight="1" x14ac:dyDescent="0.25">
      <c r="A10" s="3" t="s">
        <v>81</v>
      </c>
      <c r="B10" t="s">
        <v>7</v>
      </c>
      <c r="C10" t="s">
        <v>57</v>
      </c>
    </row>
    <row r="11" spans="1:5" ht="15" customHeight="1" x14ac:dyDescent="0.25">
      <c r="A11" s="3" t="s">
        <v>82</v>
      </c>
      <c r="B11" t="s">
        <v>8</v>
      </c>
      <c r="C11" t="s">
        <v>58</v>
      </c>
    </row>
    <row r="12" spans="1:5" ht="15" customHeight="1" x14ac:dyDescent="0.25">
      <c r="A12" s="3" t="s">
        <v>83</v>
      </c>
      <c r="B12" t="s">
        <v>9</v>
      </c>
      <c r="C12" t="s">
        <v>59</v>
      </c>
    </row>
    <row r="13" spans="1:5" ht="15" customHeight="1" x14ac:dyDescent="0.25">
      <c r="A13" s="3" t="s">
        <v>84</v>
      </c>
      <c r="B13" t="s">
        <v>10</v>
      </c>
      <c r="C13" t="s">
        <v>60</v>
      </c>
    </row>
    <row r="14" spans="1:5" ht="15" customHeight="1" x14ac:dyDescent="0.25">
      <c r="A14" s="3" t="s">
        <v>85</v>
      </c>
      <c r="B14" t="s">
        <v>11</v>
      </c>
      <c r="C14" t="s">
        <v>61</v>
      </c>
    </row>
    <row r="15" spans="1:5" ht="15" customHeight="1" x14ac:dyDescent="0.25">
      <c r="A15" s="3" t="s">
        <v>86</v>
      </c>
      <c r="B15" t="s">
        <v>12</v>
      </c>
      <c r="C15" t="s">
        <v>62</v>
      </c>
    </row>
    <row r="16" spans="1:5" ht="15" customHeight="1" x14ac:dyDescent="0.25">
      <c r="A16" s="3" t="s">
        <v>87</v>
      </c>
      <c r="B16" t="s">
        <v>13</v>
      </c>
    </row>
    <row r="17" spans="1:2" ht="15" customHeight="1" x14ac:dyDescent="0.25">
      <c r="A17" s="3" t="s">
        <v>88</v>
      </c>
      <c r="B17" t="s">
        <v>14</v>
      </c>
    </row>
    <row r="18" spans="1:2" ht="15" customHeight="1" x14ac:dyDescent="0.25">
      <c r="A18" s="3" t="s">
        <v>89</v>
      </c>
      <c r="B18" t="s">
        <v>15</v>
      </c>
    </row>
    <row r="19" spans="1:2" ht="15" customHeight="1" x14ac:dyDescent="0.25">
      <c r="A19" s="3" t="s">
        <v>90</v>
      </c>
      <c r="B19" t="s">
        <v>16</v>
      </c>
    </row>
    <row r="20" spans="1:2" ht="15" customHeight="1" x14ac:dyDescent="0.25">
      <c r="A20" s="3" t="s">
        <v>91</v>
      </c>
      <c r="B20" t="s">
        <v>17</v>
      </c>
    </row>
    <row r="21" spans="1:2" ht="15" customHeight="1" x14ac:dyDescent="0.25">
      <c r="A21" s="3" t="s">
        <v>92</v>
      </c>
      <c r="B21" t="s">
        <v>18</v>
      </c>
    </row>
    <row r="22" spans="1:2" ht="15" customHeight="1" x14ac:dyDescent="0.25">
      <c r="A22" s="3" t="s">
        <v>93</v>
      </c>
      <c r="B22" t="s">
        <v>19</v>
      </c>
    </row>
    <row r="23" spans="1:2" ht="15" customHeight="1" x14ac:dyDescent="0.25">
      <c r="A23" s="3" t="s">
        <v>94</v>
      </c>
      <c r="B23" t="s">
        <v>20</v>
      </c>
    </row>
    <row r="24" spans="1:2" ht="15" customHeight="1" x14ac:dyDescent="0.25">
      <c r="A24" s="3" t="s">
        <v>95</v>
      </c>
      <c r="B24" t="s">
        <v>21</v>
      </c>
    </row>
    <row r="25" spans="1:2" ht="15" customHeight="1" x14ac:dyDescent="0.25">
      <c r="A25" s="3" t="s">
        <v>96</v>
      </c>
      <c r="B25" t="s">
        <v>22</v>
      </c>
    </row>
    <row r="26" spans="1:2" ht="15" customHeight="1" x14ac:dyDescent="0.25">
      <c r="A26" s="3" t="s">
        <v>97</v>
      </c>
      <c r="B26" t="s">
        <v>23</v>
      </c>
    </row>
    <row r="27" spans="1:2" ht="15" customHeight="1" x14ac:dyDescent="0.25">
      <c r="A27" s="3" t="s">
        <v>98</v>
      </c>
      <c r="B27" t="s">
        <v>24</v>
      </c>
    </row>
    <row r="28" spans="1:2" ht="15" customHeight="1" x14ac:dyDescent="0.25">
      <c r="A28" s="3" t="s">
        <v>99</v>
      </c>
      <c r="B28" t="s">
        <v>25</v>
      </c>
    </row>
    <row r="29" spans="1:2" ht="15" customHeight="1" x14ac:dyDescent="0.25">
      <c r="A29" s="3" t="s">
        <v>100</v>
      </c>
      <c r="B29" t="s">
        <v>26</v>
      </c>
    </row>
    <row r="30" spans="1:2" ht="15" customHeight="1" x14ac:dyDescent="0.25">
      <c r="A30" s="3" t="s">
        <v>101</v>
      </c>
      <c r="B30" t="s">
        <v>27</v>
      </c>
    </row>
    <row r="31" spans="1:2" ht="15" customHeight="1" x14ac:dyDescent="0.25">
      <c r="A31" s="3" t="s">
        <v>102</v>
      </c>
      <c r="B31" t="s">
        <v>28</v>
      </c>
    </row>
    <row r="32" spans="1:2" ht="15" customHeight="1" x14ac:dyDescent="0.25">
      <c r="A32" s="3" t="s">
        <v>103</v>
      </c>
      <c r="B32" t="s">
        <v>29</v>
      </c>
    </row>
    <row r="33" spans="1:2" ht="15" customHeight="1" x14ac:dyDescent="0.25">
      <c r="A33" s="3" t="s">
        <v>104</v>
      </c>
      <c r="B33" t="s">
        <v>30</v>
      </c>
    </row>
    <row r="34" spans="1:2" ht="15" customHeight="1" x14ac:dyDescent="0.25">
      <c r="A34" s="3" t="s">
        <v>105</v>
      </c>
      <c r="B34" t="s">
        <v>31</v>
      </c>
    </row>
    <row r="35" spans="1:2" ht="15" customHeight="1" x14ac:dyDescent="0.25">
      <c r="A35" s="3" t="s">
        <v>106</v>
      </c>
      <c r="B35" t="s">
        <v>32</v>
      </c>
    </row>
    <row r="36" spans="1:2" ht="15" customHeight="1" x14ac:dyDescent="0.25">
      <c r="A36" s="3" t="s">
        <v>107</v>
      </c>
      <c r="B36" t="s">
        <v>33</v>
      </c>
    </row>
    <row r="37" spans="1:2" ht="15" customHeight="1" x14ac:dyDescent="0.25">
      <c r="A37" s="3" t="s">
        <v>108</v>
      </c>
      <c r="B37" t="s">
        <v>34</v>
      </c>
    </row>
    <row r="38" spans="1:2" ht="15" customHeight="1" x14ac:dyDescent="0.25">
      <c r="A38" s="3" t="s">
        <v>109</v>
      </c>
      <c r="B38" t="s">
        <v>35</v>
      </c>
    </row>
    <row r="39" spans="1:2" ht="15" customHeight="1" x14ac:dyDescent="0.25">
      <c r="A39" s="3" t="s">
        <v>110</v>
      </c>
      <c r="B39" t="s">
        <v>36</v>
      </c>
    </row>
    <row r="40" spans="1:2" ht="15" customHeight="1" x14ac:dyDescent="0.25">
      <c r="A40" s="3" t="s">
        <v>111</v>
      </c>
      <c r="B40" t="s">
        <v>37</v>
      </c>
    </row>
    <row r="41" spans="1:2" ht="15" customHeight="1" x14ac:dyDescent="0.25">
      <c r="A41" s="3" t="s">
        <v>112</v>
      </c>
      <c r="B41" t="s">
        <v>37</v>
      </c>
    </row>
    <row r="42" spans="1:2" ht="15" customHeight="1" x14ac:dyDescent="0.25">
      <c r="A42" s="3" t="s">
        <v>113</v>
      </c>
      <c r="B42" t="s">
        <v>38</v>
      </c>
    </row>
    <row r="43" spans="1:2" ht="15" customHeight="1" x14ac:dyDescent="0.25">
      <c r="A43" s="3" t="s">
        <v>114</v>
      </c>
      <c r="B43" t="s">
        <v>39</v>
      </c>
    </row>
    <row r="44" spans="1:2" ht="15" customHeight="1" x14ac:dyDescent="0.25">
      <c r="A44" s="3" t="s">
        <v>115</v>
      </c>
      <c r="B44" t="s">
        <v>40</v>
      </c>
    </row>
    <row r="45" spans="1:2" ht="15" customHeight="1" x14ac:dyDescent="0.25">
      <c r="A45" s="3" t="s">
        <v>116</v>
      </c>
      <c r="B45" t="s">
        <v>41</v>
      </c>
    </row>
    <row r="46" spans="1:2" ht="15" customHeight="1" x14ac:dyDescent="0.25">
      <c r="A46" s="3" t="s">
        <v>117</v>
      </c>
      <c r="B46" t="s">
        <v>42</v>
      </c>
    </row>
    <row r="47" spans="1:2" ht="15" customHeight="1" x14ac:dyDescent="0.25">
      <c r="A47" s="3" t="s">
        <v>118</v>
      </c>
      <c r="B47" t="s">
        <v>43</v>
      </c>
    </row>
    <row r="48" spans="1:2" ht="15" customHeight="1" x14ac:dyDescent="0.25">
      <c r="A48" s="3" t="s">
        <v>119</v>
      </c>
      <c r="B48" t="s">
        <v>44</v>
      </c>
    </row>
    <row r="49" spans="1:2" ht="15" customHeight="1" x14ac:dyDescent="0.25">
      <c r="A49" s="3" t="s">
        <v>120</v>
      </c>
      <c r="B49" t="s">
        <v>45</v>
      </c>
    </row>
    <row r="50" spans="1:2" ht="15" customHeight="1" x14ac:dyDescent="0.25">
      <c r="A50" s="3" t="s">
        <v>121</v>
      </c>
      <c r="B50" t="s">
        <v>46</v>
      </c>
    </row>
    <row r="51" spans="1:2" ht="15" customHeight="1" x14ac:dyDescent="0.25">
      <c r="A51" s="3" t="s">
        <v>122</v>
      </c>
      <c r="B51" t="s">
        <v>47</v>
      </c>
    </row>
    <row r="52" spans="1:2" ht="15" customHeight="1" x14ac:dyDescent="0.25">
      <c r="A52" s="3" t="s">
        <v>123</v>
      </c>
      <c r="B52" t="s">
        <v>48</v>
      </c>
    </row>
    <row r="53" spans="1:2" ht="15" customHeight="1" x14ac:dyDescent="0.25">
      <c r="A53" s="3" t="s">
        <v>124</v>
      </c>
    </row>
    <row r="54" spans="1:2" ht="15" customHeight="1" x14ac:dyDescent="0.25">
      <c r="A54" s="3" t="s">
        <v>125</v>
      </c>
    </row>
    <row r="55" spans="1:2" ht="15" customHeight="1" x14ac:dyDescent="0.25">
      <c r="A55" s="3" t="s">
        <v>126</v>
      </c>
    </row>
    <row r="56" spans="1:2" ht="15" customHeight="1" x14ac:dyDescent="0.25">
      <c r="A56" s="3" t="s">
        <v>127</v>
      </c>
    </row>
    <row r="57" spans="1:2" ht="15" customHeight="1" x14ac:dyDescent="0.25">
      <c r="A57" s="3" t="s">
        <v>128</v>
      </c>
    </row>
    <row r="58" spans="1:2" ht="15" customHeight="1" x14ac:dyDescent="0.25">
      <c r="A58" s="3" t="s">
        <v>129</v>
      </c>
    </row>
    <row r="59" spans="1:2" ht="15" customHeight="1" x14ac:dyDescent="0.25">
      <c r="A59" s="3" t="s">
        <v>130</v>
      </c>
    </row>
    <row r="60" spans="1:2" ht="15" customHeight="1" x14ac:dyDescent="0.25">
      <c r="A60" s="3" t="s">
        <v>131</v>
      </c>
    </row>
    <row r="61" spans="1:2" ht="15" customHeight="1" x14ac:dyDescent="0.25">
      <c r="A61" s="3" t="s">
        <v>132</v>
      </c>
    </row>
    <row r="62" spans="1:2" ht="15" customHeight="1" x14ac:dyDescent="0.25">
      <c r="A62" s="3" t="s">
        <v>133</v>
      </c>
    </row>
    <row r="63" spans="1:2" ht="15" customHeight="1" x14ac:dyDescent="0.25">
      <c r="A63" s="3" t="s">
        <v>134</v>
      </c>
    </row>
    <row r="64" spans="1:2" ht="15" customHeight="1" x14ac:dyDescent="0.25">
      <c r="A64" s="3" t="s">
        <v>135</v>
      </c>
    </row>
    <row r="65" spans="1:1" ht="15" customHeight="1" x14ac:dyDescent="0.25">
      <c r="A65" s="3" t="s">
        <v>136</v>
      </c>
    </row>
    <row r="66" spans="1:1" ht="15" customHeight="1" x14ac:dyDescent="0.25">
      <c r="A66" s="3" t="s">
        <v>137</v>
      </c>
    </row>
    <row r="67" spans="1:1" ht="15" customHeight="1" x14ac:dyDescent="0.25">
      <c r="A67" s="3" t="s">
        <v>138</v>
      </c>
    </row>
    <row r="68" spans="1:1" ht="15" customHeight="1" x14ac:dyDescent="0.25">
      <c r="A68" s="3" t="s">
        <v>139</v>
      </c>
    </row>
    <row r="69" spans="1:1" ht="15" customHeight="1" x14ac:dyDescent="0.25">
      <c r="A69" s="3" t="s">
        <v>140</v>
      </c>
    </row>
    <row r="70" spans="1:1" ht="15" customHeight="1" x14ac:dyDescent="0.25">
      <c r="A70" s="3" t="s">
        <v>141</v>
      </c>
    </row>
    <row r="71" spans="1:1" ht="15" customHeight="1" x14ac:dyDescent="0.25">
      <c r="A71" s="3" t="s">
        <v>142</v>
      </c>
    </row>
    <row r="72" spans="1:1" ht="15" customHeight="1" x14ac:dyDescent="0.25">
      <c r="A72" s="3" t="s">
        <v>143</v>
      </c>
    </row>
    <row r="73" spans="1:1" ht="15" customHeight="1" x14ac:dyDescent="0.25">
      <c r="A73" s="3" t="s">
        <v>144</v>
      </c>
    </row>
    <row r="74" spans="1:1" ht="15" customHeight="1" x14ac:dyDescent="0.25">
      <c r="A74" s="3" t="s">
        <v>145</v>
      </c>
    </row>
    <row r="75" spans="1:1" ht="15" customHeight="1" x14ac:dyDescent="0.25">
      <c r="A75" s="3" t="s">
        <v>146</v>
      </c>
    </row>
    <row r="76" spans="1:1" ht="15" customHeight="1" x14ac:dyDescent="0.25">
      <c r="A76" s="3" t="s">
        <v>147</v>
      </c>
    </row>
    <row r="77" spans="1:1" ht="15" customHeight="1" x14ac:dyDescent="0.25">
      <c r="A77" s="3" t="s">
        <v>148</v>
      </c>
    </row>
    <row r="78" spans="1:1" ht="15" customHeight="1" x14ac:dyDescent="0.25">
      <c r="A78" s="3" t="s">
        <v>149</v>
      </c>
    </row>
    <row r="79" spans="1:1" ht="15" customHeight="1" x14ac:dyDescent="0.25">
      <c r="A79" s="3" t="s">
        <v>150</v>
      </c>
    </row>
    <row r="80" spans="1:1" ht="15" customHeight="1" x14ac:dyDescent="0.25">
      <c r="A80" s="3" t="s">
        <v>151</v>
      </c>
    </row>
    <row r="81" spans="1:1" ht="15" customHeight="1" x14ac:dyDescent="0.25">
      <c r="A81" s="3" t="s">
        <v>152</v>
      </c>
    </row>
    <row r="82" spans="1:1" ht="15" customHeight="1" x14ac:dyDescent="0.25">
      <c r="A82" s="3" t="s">
        <v>153</v>
      </c>
    </row>
    <row r="83" spans="1:1" ht="15" customHeight="1" x14ac:dyDescent="0.25">
      <c r="A83" s="3" t="s">
        <v>154</v>
      </c>
    </row>
    <row r="84" spans="1:1" ht="15" customHeight="1" x14ac:dyDescent="0.25">
      <c r="A84" s="3" t="s">
        <v>155</v>
      </c>
    </row>
    <row r="85" spans="1:1" ht="15" customHeight="1" x14ac:dyDescent="0.25">
      <c r="A85" s="3" t="s">
        <v>156</v>
      </c>
    </row>
    <row r="86" spans="1:1" ht="15" customHeight="1" x14ac:dyDescent="0.25">
      <c r="A86" s="3" t="s">
        <v>157</v>
      </c>
    </row>
    <row r="87" spans="1:1" ht="15" customHeight="1" x14ac:dyDescent="0.25">
      <c r="A87" s="3" t="s">
        <v>158</v>
      </c>
    </row>
    <row r="88" spans="1:1" ht="15" customHeight="1" x14ac:dyDescent="0.25">
      <c r="A88" s="3" t="s">
        <v>159</v>
      </c>
    </row>
    <row r="89" spans="1:1" ht="15" customHeight="1" x14ac:dyDescent="0.25">
      <c r="A89" s="3" t="s">
        <v>160</v>
      </c>
    </row>
    <row r="90" spans="1:1" ht="15" customHeight="1" x14ac:dyDescent="0.25">
      <c r="A90" s="3" t="s">
        <v>161</v>
      </c>
    </row>
    <row r="91" spans="1:1" ht="15" customHeight="1" x14ac:dyDescent="0.25">
      <c r="A91" s="3" t="s">
        <v>162</v>
      </c>
    </row>
    <row r="92" spans="1:1" ht="15" customHeight="1" x14ac:dyDescent="0.25">
      <c r="A92" s="3" t="s">
        <v>163</v>
      </c>
    </row>
    <row r="93" spans="1:1" ht="15" customHeight="1" x14ac:dyDescent="0.25">
      <c r="A93" s="3" t="s">
        <v>164</v>
      </c>
    </row>
    <row r="94" spans="1:1" ht="15" customHeight="1" x14ac:dyDescent="0.25">
      <c r="A94" s="3" t="s">
        <v>165</v>
      </c>
    </row>
    <row r="95" spans="1:1" ht="15" customHeight="1" x14ac:dyDescent="0.25">
      <c r="A95" s="3" t="s">
        <v>166</v>
      </c>
    </row>
    <row r="96" spans="1:1" ht="15" customHeight="1" x14ac:dyDescent="0.25">
      <c r="A96" s="3" t="s">
        <v>167</v>
      </c>
    </row>
    <row r="97" spans="1:1" ht="15" customHeight="1" x14ac:dyDescent="0.25">
      <c r="A97" s="3" t="s">
        <v>168</v>
      </c>
    </row>
    <row r="98" spans="1:1" ht="15" customHeight="1" x14ac:dyDescent="0.25">
      <c r="A98" s="3" t="s">
        <v>169</v>
      </c>
    </row>
    <row r="99" spans="1:1" ht="15" customHeight="1" x14ac:dyDescent="0.25">
      <c r="A99" s="3" t="s">
        <v>170</v>
      </c>
    </row>
    <row r="100" spans="1:1" ht="15" customHeight="1" x14ac:dyDescent="0.25">
      <c r="A100" s="3" t="s">
        <v>171</v>
      </c>
    </row>
    <row r="101" spans="1:1" ht="15" customHeight="1" x14ac:dyDescent="0.25">
      <c r="A101" s="3" t="s">
        <v>172</v>
      </c>
    </row>
    <row r="102" spans="1:1" ht="15" customHeight="1" x14ac:dyDescent="0.25">
      <c r="A102" s="3" t="s">
        <v>173</v>
      </c>
    </row>
    <row r="103" spans="1:1" ht="15" customHeight="1" x14ac:dyDescent="0.25">
      <c r="A103" s="3" t="s">
        <v>174</v>
      </c>
    </row>
    <row r="104" spans="1:1" ht="15" customHeight="1" x14ac:dyDescent="0.25">
      <c r="A104" s="3" t="s">
        <v>175</v>
      </c>
    </row>
    <row r="105" spans="1:1" ht="15" customHeight="1" x14ac:dyDescent="0.25">
      <c r="A105" s="3" t="s">
        <v>176</v>
      </c>
    </row>
    <row r="106" spans="1:1" ht="15" customHeight="1" x14ac:dyDescent="0.25">
      <c r="A106" s="3" t="s">
        <v>177</v>
      </c>
    </row>
    <row r="107" spans="1:1" ht="15" customHeight="1" x14ac:dyDescent="0.25">
      <c r="A107" s="3" t="s">
        <v>178</v>
      </c>
    </row>
    <row r="108" spans="1:1" ht="15" customHeight="1" x14ac:dyDescent="0.25">
      <c r="A108" s="3" t="s">
        <v>179</v>
      </c>
    </row>
    <row r="109" spans="1:1" ht="15" customHeight="1" x14ac:dyDescent="0.25">
      <c r="A109" s="3" t="s">
        <v>180</v>
      </c>
    </row>
    <row r="110" spans="1:1" ht="15" customHeight="1" x14ac:dyDescent="0.25">
      <c r="A110" s="3" t="s">
        <v>181</v>
      </c>
    </row>
    <row r="111" spans="1:1" ht="15" customHeight="1" x14ac:dyDescent="0.25">
      <c r="A111" s="3" t="s">
        <v>182</v>
      </c>
    </row>
    <row r="112" spans="1:1" ht="15" customHeight="1" x14ac:dyDescent="0.25">
      <c r="A112" s="3" t="s">
        <v>183</v>
      </c>
    </row>
    <row r="113" spans="1:1" ht="15" customHeight="1" x14ac:dyDescent="0.25">
      <c r="A113" s="3" t="s">
        <v>184</v>
      </c>
    </row>
    <row r="114" spans="1:1" ht="15" customHeight="1" x14ac:dyDescent="0.25">
      <c r="A114" s="3" t="s">
        <v>185</v>
      </c>
    </row>
    <row r="115" spans="1:1" ht="15" customHeight="1" x14ac:dyDescent="0.25">
      <c r="A115" s="3" t="s">
        <v>186</v>
      </c>
    </row>
    <row r="116" spans="1:1" ht="15" customHeight="1" x14ac:dyDescent="0.25">
      <c r="A116" s="3" t="s">
        <v>187</v>
      </c>
    </row>
    <row r="117" spans="1:1" ht="15" customHeight="1" x14ac:dyDescent="0.25">
      <c r="A117" s="3" t="s">
        <v>188</v>
      </c>
    </row>
    <row r="118" spans="1:1" ht="15" customHeight="1" x14ac:dyDescent="0.25">
      <c r="A118" s="3" t="s">
        <v>189</v>
      </c>
    </row>
    <row r="119" spans="1:1" ht="15" customHeight="1" x14ac:dyDescent="0.25">
      <c r="A119" s="3" t="s">
        <v>190</v>
      </c>
    </row>
    <row r="120" spans="1:1" ht="15" customHeight="1" x14ac:dyDescent="0.25">
      <c r="A120" s="3" t="s">
        <v>191</v>
      </c>
    </row>
    <row r="121" spans="1:1" ht="15" customHeight="1" x14ac:dyDescent="0.25">
      <c r="A121" s="3" t="s">
        <v>192</v>
      </c>
    </row>
    <row r="122" spans="1:1" ht="15" customHeight="1" x14ac:dyDescent="0.25">
      <c r="A122" s="3" t="s">
        <v>193</v>
      </c>
    </row>
    <row r="123" spans="1:1" ht="15" customHeight="1" x14ac:dyDescent="0.25">
      <c r="A123" s="3" t="s">
        <v>194</v>
      </c>
    </row>
    <row r="124" spans="1:1" ht="15" customHeight="1" x14ac:dyDescent="0.25">
      <c r="A124" s="3" t="s">
        <v>195</v>
      </c>
    </row>
    <row r="125" spans="1:1" ht="15" customHeight="1" x14ac:dyDescent="0.25">
      <c r="A125" s="3" t="s">
        <v>196</v>
      </c>
    </row>
    <row r="126" spans="1:1" ht="15" customHeight="1" x14ac:dyDescent="0.25">
      <c r="A126" s="3" t="s">
        <v>197</v>
      </c>
    </row>
    <row r="127" spans="1:1" ht="15" customHeight="1" x14ac:dyDescent="0.25">
      <c r="A127" s="3" t="s">
        <v>198</v>
      </c>
    </row>
    <row r="128" spans="1:1" ht="15" customHeight="1" x14ac:dyDescent="0.25">
      <c r="A128" s="3" t="s">
        <v>199</v>
      </c>
    </row>
    <row r="129" spans="1:1" ht="15" customHeight="1" x14ac:dyDescent="0.25">
      <c r="A129" s="3" t="s">
        <v>200</v>
      </c>
    </row>
    <row r="130" spans="1:1" ht="15" customHeight="1" x14ac:dyDescent="0.25">
      <c r="A130" s="3" t="s">
        <v>201</v>
      </c>
    </row>
    <row r="131" spans="1:1" ht="15" customHeight="1" x14ac:dyDescent="0.25">
      <c r="A131" s="3" t="s">
        <v>202</v>
      </c>
    </row>
    <row r="132" spans="1:1" ht="15" customHeight="1" x14ac:dyDescent="0.25">
      <c r="A132" s="3" t="s">
        <v>203</v>
      </c>
    </row>
    <row r="133" spans="1:1" ht="15" customHeight="1" x14ac:dyDescent="0.25">
      <c r="A133" s="3" t="s">
        <v>204</v>
      </c>
    </row>
    <row r="134" spans="1:1" ht="15" customHeight="1" x14ac:dyDescent="0.25">
      <c r="A134" s="3" t="s">
        <v>205</v>
      </c>
    </row>
    <row r="135" spans="1:1" ht="15" customHeight="1" x14ac:dyDescent="0.25">
      <c r="A135" s="3" t="s">
        <v>206</v>
      </c>
    </row>
    <row r="136" spans="1:1" ht="15" customHeight="1" x14ac:dyDescent="0.25">
      <c r="A136" s="3" t="s">
        <v>207</v>
      </c>
    </row>
    <row r="137" spans="1:1" ht="15" customHeight="1" x14ac:dyDescent="0.25">
      <c r="A137" s="3" t="s">
        <v>208</v>
      </c>
    </row>
    <row r="138" spans="1:1" ht="15" customHeight="1" x14ac:dyDescent="0.25">
      <c r="A138" s="3" t="s">
        <v>209</v>
      </c>
    </row>
    <row r="139" spans="1:1" ht="15" customHeight="1" x14ac:dyDescent="0.25">
      <c r="A139" s="3" t="s">
        <v>210</v>
      </c>
    </row>
    <row r="140" spans="1:1" ht="15" customHeight="1" x14ac:dyDescent="0.25">
      <c r="A140" s="3" t="s">
        <v>211</v>
      </c>
    </row>
    <row r="141" spans="1:1" ht="15" customHeight="1" x14ac:dyDescent="0.25">
      <c r="A141" s="3" t="s">
        <v>212</v>
      </c>
    </row>
    <row r="142" spans="1:1" ht="15" customHeight="1" x14ac:dyDescent="0.25">
      <c r="A142" s="3" t="s">
        <v>213</v>
      </c>
    </row>
    <row r="143" spans="1:1" ht="15" customHeight="1" x14ac:dyDescent="0.25">
      <c r="A143" s="3" t="s">
        <v>214</v>
      </c>
    </row>
    <row r="144" spans="1:1" ht="15" customHeight="1" x14ac:dyDescent="0.25">
      <c r="A144" s="3" t="s">
        <v>215</v>
      </c>
    </row>
    <row r="145" spans="1:1" ht="15" customHeight="1" x14ac:dyDescent="0.25">
      <c r="A145" s="3" t="s">
        <v>216</v>
      </c>
    </row>
    <row r="146" spans="1:1" ht="15" customHeight="1" x14ac:dyDescent="0.25">
      <c r="A146" s="3" t="s">
        <v>217</v>
      </c>
    </row>
    <row r="147" spans="1:1" ht="15" customHeight="1" x14ac:dyDescent="0.25">
      <c r="A147" s="3" t="s">
        <v>218</v>
      </c>
    </row>
    <row r="148" spans="1:1" ht="15" customHeight="1" x14ac:dyDescent="0.25">
      <c r="A148" s="3" t="s">
        <v>219</v>
      </c>
    </row>
    <row r="149" spans="1:1" ht="15" customHeight="1" x14ac:dyDescent="0.25">
      <c r="A149" s="3" t="s">
        <v>220</v>
      </c>
    </row>
    <row r="150" spans="1:1" ht="15" customHeight="1" x14ac:dyDescent="0.25">
      <c r="A150" s="3" t="s">
        <v>221</v>
      </c>
    </row>
    <row r="151" spans="1:1" ht="15" customHeight="1" x14ac:dyDescent="0.25">
      <c r="A151" s="3" t="s">
        <v>222</v>
      </c>
    </row>
    <row r="152" spans="1:1" ht="15" customHeight="1" x14ac:dyDescent="0.25">
      <c r="A152" s="3" t="s">
        <v>223</v>
      </c>
    </row>
    <row r="153" spans="1:1" ht="15" customHeight="1" x14ac:dyDescent="0.25">
      <c r="A153" s="3" t="s">
        <v>224</v>
      </c>
    </row>
    <row r="154" spans="1:1" ht="15" customHeight="1" x14ac:dyDescent="0.25">
      <c r="A154" s="3" t="s">
        <v>225</v>
      </c>
    </row>
    <row r="155" spans="1:1" ht="15" customHeight="1" x14ac:dyDescent="0.25">
      <c r="A155" s="3" t="s">
        <v>226</v>
      </c>
    </row>
    <row r="156" spans="1:1" ht="15" customHeight="1" x14ac:dyDescent="0.25">
      <c r="A156" s="3" t="s">
        <v>227</v>
      </c>
    </row>
    <row r="157" spans="1:1" ht="15" customHeight="1" x14ac:dyDescent="0.25">
      <c r="A157" s="3" t="s">
        <v>228</v>
      </c>
    </row>
    <row r="158" spans="1:1" ht="15" customHeight="1" x14ac:dyDescent="0.25">
      <c r="A158" s="3" t="s">
        <v>229</v>
      </c>
    </row>
    <row r="159" spans="1:1" ht="15" customHeight="1" x14ac:dyDescent="0.25">
      <c r="A159" s="3" t="s">
        <v>230</v>
      </c>
    </row>
    <row r="160" spans="1:1" ht="15" customHeight="1" x14ac:dyDescent="0.25">
      <c r="A160" s="3" t="s">
        <v>231</v>
      </c>
    </row>
    <row r="161" spans="1:1" ht="15" customHeight="1" x14ac:dyDescent="0.25">
      <c r="A161" s="3" t="s">
        <v>232</v>
      </c>
    </row>
    <row r="162" spans="1:1" ht="15" customHeight="1" x14ac:dyDescent="0.25">
      <c r="A162" s="3" t="s">
        <v>233</v>
      </c>
    </row>
    <row r="163" spans="1:1" ht="15" customHeight="1" x14ac:dyDescent="0.25">
      <c r="A163" s="3" t="s">
        <v>234</v>
      </c>
    </row>
    <row r="164" spans="1:1" ht="15" customHeight="1" x14ac:dyDescent="0.25">
      <c r="A164" s="3" t="s">
        <v>235</v>
      </c>
    </row>
    <row r="165" spans="1:1" ht="15" customHeight="1" x14ac:dyDescent="0.25">
      <c r="A165" s="3" t="s">
        <v>236</v>
      </c>
    </row>
    <row r="166" spans="1:1" ht="15" customHeight="1" x14ac:dyDescent="0.25">
      <c r="A166" s="3" t="s">
        <v>237</v>
      </c>
    </row>
    <row r="167" spans="1:1" ht="15" customHeight="1" x14ac:dyDescent="0.25">
      <c r="A167" s="3" t="s">
        <v>238</v>
      </c>
    </row>
    <row r="168" spans="1:1" ht="15" customHeight="1" x14ac:dyDescent="0.25">
      <c r="A168" s="3" t="s">
        <v>239</v>
      </c>
    </row>
    <row r="169" spans="1:1" ht="15" customHeight="1" x14ac:dyDescent="0.25">
      <c r="A169" s="3" t="s">
        <v>240</v>
      </c>
    </row>
    <row r="170" spans="1:1" ht="15" customHeight="1" x14ac:dyDescent="0.25">
      <c r="A170" s="3" t="s">
        <v>241</v>
      </c>
    </row>
    <row r="171" spans="1:1" ht="15" customHeight="1" x14ac:dyDescent="0.25">
      <c r="A171" s="3" t="s">
        <v>242</v>
      </c>
    </row>
    <row r="172" spans="1:1" ht="15" customHeight="1" x14ac:dyDescent="0.25">
      <c r="A172" s="3" t="s">
        <v>243</v>
      </c>
    </row>
    <row r="173" spans="1:1" ht="15" customHeight="1" x14ac:dyDescent="0.25">
      <c r="A173" s="3" t="s">
        <v>244</v>
      </c>
    </row>
    <row r="174" spans="1:1" ht="15" customHeight="1" x14ac:dyDescent="0.25">
      <c r="A174" s="3" t="s">
        <v>245</v>
      </c>
    </row>
    <row r="175" spans="1:1" ht="15" customHeight="1" x14ac:dyDescent="0.25">
      <c r="A175" s="3" t="s">
        <v>246</v>
      </c>
    </row>
    <row r="176" spans="1:1" ht="15" customHeight="1" x14ac:dyDescent="0.25">
      <c r="A176" s="3" t="s">
        <v>247</v>
      </c>
    </row>
    <row r="177" spans="1:1" ht="15" customHeight="1" x14ac:dyDescent="0.25">
      <c r="A177" s="3" t="s">
        <v>248</v>
      </c>
    </row>
    <row r="178" spans="1:1" ht="15" customHeight="1" x14ac:dyDescent="0.25">
      <c r="A178" s="3" t="s">
        <v>249</v>
      </c>
    </row>
    <row r="179" spans="1:1" ht="15" customHeight="1" x14ac:dyDescent="0.25">
      <c r="A179" s="3" t="s">
        <v>250</v>
      </c>
    </row>
    <row r="180" spans="1:1" ht="15" customHeight="1" x14ac:dyDescent="0.25">
      <c r="A180" s="3" t="s">
        <v>251</v>
      </c>
    </row>
    <row r="181" spans="1:1" ht="15" customHeight="1" x14ac:dyDescent="0.25">
      <c r="A181" s="3" t="s">
        <v>252</v>
      </c>
    </row>
    <row r="182" spans="1:1" ht="15" customHeight="1" x14ac:dyDescent="0.25">
      <c r="A182" s="3" t="s">
        <v>253</v>
      </c>
    </row>
    <row r="183" spans="1:1" ht="15" customHeight="1" x14ac:dyDescent="0.25">
      <c r="A183" s="3" t="s">
        <v>254</v>
      </c>
    </row>
    <row r="184" spans="1:1" ht="15" customHeight="1" x14ac:dyDescent="0.25">
      <c r="A184" s="3" t="s">
        <v>255</v>
      </c>
    </row>
    <row r="185" spans="1:1" ht="15" customHeight="1" x14ac:dyDescent="0.25">
      <c r="A185" s="3" t="s">
        <v>256</v>
      </c>
    </row>
    <row r="186" spans="1:1" ht="15" customHeight="1" x14ac:dyDescent="0.25">
      <c r="A186" s="3" t="s">
        <v>257</v>
      </c>
    </row>
    <row r="187" spans="1:1" ht="15" customHeight="1" x14ac:dyDescent="0.25">
      <c r="A187" s="3" t="s">
        <v>258</v>
      </c>
    </row>
    <row r="188" spans="1:1" ht="15" customHeight="1" x14ac:dyDescent="0.25">
      <c r="A188" s="3" t="s">
        <v>259</v>
      </c>
    </row>
    <row r="189" spans="1:1" ht="15" customHeight="1" x14ac:dyDescent="0.25">
      <c r="A189" s="3" t="s">
        <v>260</v>
      </c>
    </row>
    <row r="190" spans="1:1" ht="15" customHeight="1" x14ac:dyDescent="0.25">
      <c r="A190" s="3" t="s">
        <v>261</v>
      </c>
    </row>
    <row r="191" spans="1:1" ht="15" customHeight="1" x14ac:dyDescent="0.25">
      <c r="A191" s="3" t="s">
        <v>262</v>
      </c>
    </row>
    <row r="192" spans="1:1" ht="15" customHeight="1" x14ac:dyDescent="0.25">
      <c r="A192" s="3" t="s">
        <v>263</v>
      </c>
    </row>
    <row r="193" spans="1:1" ht="15" customHeight="1" x14ac:dyDescent="0.25">
      <c r="A193" s="3" t="s">
        <v>264</v>
      </c>
    </row>
    <row r="194" spans="1:1" ht="15" customHeight="1" x14ac:dyDescent="0.25">
      <c r="A194" s="3" t="s">
        <v>265</v>
      </c>
    </row>
    <row r="195" spans="1:1" ht="15" customHeight="1" x14ac:dyDescent="0.25">
      <c r="A195" s="3" t="s">
        <v>266</v>
      </c>
    </row>
    <row r="196" spans="1:1" ht="15" customHeight="1" x14ac:dyDescent="0.25">
      <c r="A196" s="3" t="s">
        <v>267</v>
      </c>
    </row>
    <row r="197" spans="1:1" ht="15" customHeight="1" x14ac:dyDescent="0.25">
      <c r="A197" s="3" t="s">
        <v>268</v>
      </c>
    </row>
    <row r="198" spans="1:1" ht="15" customHeight="1" x14ac:dyDescent="0.25">
      <c r="A198" s="3" t="s">
        <v>269</v>
      </c>
    </row>
    <row r="199" spans="1:1" ht="15" customHeight="1" x14ac:dyDescent="0.25">
      <c r="A199" s="3" t="s">
        <v>270</v>
      </c>
    </row>
    <row r="200" spans="1:1" ht="15" customHeight="1" x14ac:dyDescent="0.25">
      <c r="A200" s="3" t="s">
        <v>271</v>
      </c>
    </row>
    <row r="201" spans="1:1" ht="15" customHeight="1" x14ac:dyDescent="0.25">
      <c r="A201" s="3" t="s">
        <v>272</v>
      </c>
    </row>
    <row r="202" spans="1:1" ht="15" customHeight="1" x14ac:dyDescent="0.25">
      <c r="A202" s="3" t="s">
        <v>273</v>
      </c>
    </row>
    <row r="203" spans="1:1" ht="15" customHeight="1" x14ac:dyDescent="0.25">
      <c r="A203" s="3" t="s">
        <v>274</v>
      </c>
    </row>
    <row r="204" spans="1:1" ht="15" customHeight="1" x14ac:dyDescent="0.25">
      <c r="A204" s="3" t="s">
        <v>275</v>
      </c>
    </row>
    <row r="205" spans="1:1" ht="15" customHeight="1" x14ac:dyDescent="0.25">
      <c r="A205" s="3" t="s">
        <v>276</v>
      </c>
    </row>
    <row r="206" spans="1:1" ht="15" customHeight="1" x14ac:dyDescent="0.25">
      <c r="A206" s="3" t="s">
        <v>277</v>
      </c>
    </row>
    <row r="207" spans="1:1" ht="15" customHeight="1" x14ac:dyDescent="0.25">
      <c r="A207" s="3" t="s">
        <v>278</v>
      </c>
    </row>
    <row r="208" spans="1:1" ht="15" customHeight="1" x14ac:dyDescent="0.25">
      <c r="A208" s="3" t="s">
        <v>279</v>
      </c>
    </row>
    <row r="209" spans="1:1" ht="15" customHeight="1" x14ac:dyDescent="0.25">
      <c r="A209" s="3" t="s">
        <v>280</v>
      </c>
    </row>
    <row r="210" spans="1:1" ht="15" customHeight="1" x14ac:dyDescent="0.25">
      <c r="A210" s="3" t="s">
        <v>281</v>
      </c>
    </row>
    <row r="211" spans="1:1" ht="15" customHeight="1" x14ac:dyDescent="0.25">
      <c r="A211" s="3" t="s">
        <v>282</v>
      </c>
    </row>
    <row r="212" spans="1:1" ht="15" customHeight="1" x14ac:dyDescent="0.25">
      <c r="A212" s="3" t="s">
        <v>283</v>
      </c>
    </row>
    <row r="213" spans="1:1" ht="15" customHeight="1" x14ac:dyDescent="0.25">
      <c r="A213" s="3" t="s">
        <v>284</v>
      </c>
    </row>
    <row r="214" spans="1:1" ht="15" customHeight="1" x14ac:dyDescent="0.25">
      <c r="A214" s="3" t="s">
        <v>285</v>
      </c>
    </row>
    <row r="215" spans="1:1" ht="15" customHeight="1" x14ac:dyDescent="0.25">
      <c r="A215" s="3" t="s">
        <v>286</v>
      </c>
    </row>
    <row r="216" spans="1:1" ht="15" customHeight="1" x14ac:dyDescent="0.25">
      <c r="A216" s="3" t="s">
        <v>287</v>
      </c>
    </row>
    <row r="217" spans="1:1" ht="15" customHeight="1" x14ac:dyDescent="0.25">
      <c r="A217" s="3" t="s">
        <v>288</v>
      </c>
    </row>
    <row r="218" spans="1:1" ht="15" customHeight="1" x14ac:dyDescent="0.25">
      <c r="A218" s="3" t="s">
        <v>289</v>
      </c>
    </row>
    <row r="219" spans="1:1" ht="15" customHeight="1" x14ac:dyDescent="0.25">
      <c r="A219" s="3" t="s">
        <v>290</v>
      </c>
    </row>
    <row r="220" spans="1:1" ht="15" customHeight="1" x14ac:dyDescent="0.25">
      <c r="A220" s="3" t="s">
        <v>291</v>
      </c>
    </row>
    <row r="221" spans="1:1" ht="15" customHeight="1" x14ac:dyDescent="0.25">
      <c r="A221" s="3" t="s">
        <v>292</v>
      </c>
    </row>
    <row r="222" spans="1:1" ht="15" customHeight="1" x14ac:dyDescent="0.25">
      <c r="A222" s="3" t="s">
        <v>293</v>
      </c>
    </row>
    <row r="223" spans="1:1" ht="15" customHeight="1" x14ac:dyDescent="0.25">
      <c r="A223" s="3" t="s">
        <v>294</v>
      </c>
    </row>
    <row r="224" spans="1:1" ht="15" customHeight="1" x14ac:dyDescent="0.25">
      <c r="A224" s="3" t="s">
        <v>295</v>
      </c>
    </row>
    <row r="225" spans="1:1" ht="15" customHeight="1" x14ac:dyDescent="0.25">
      <c r="A225" s="3" t="s">
        <v>296</v>
      </c>
    </row>
    <row r="226" spans="1:1" ht="15" customHeight="1" x14ac:dyDescent="0.25">
      <c r="A226" s="3" t="s">
        <v>297</v>
      </c>
    </row>
    <row r="227" spans="1:1" ht="15" customHeight="1" x14ac:dyDescent="0.25">
      <c r="A227" s="3" t="s">
        <v>298</v>
      </c>
    </row>
    <row r="228" spans="1:1" ht="15" customHeight="1" x14ac:dyDescent="0.25">
      <c r="A228" s="3" t="s">
        <v>299</v>
      </c>
    </row>
    <row r="229" spans="1:1" ht="15" customHeight="1" x14ac:dyDescent="0.25">
      <c r="A229" s="3" t="s">
        <v>300</v>
      </c>
    </row>
    <row r="230" spans="1:1" ht="15" customHeight="1" x14ac:dyDescent="0.25">
      <c r="A230" s="3" t="s">
        <v>301</v>
      </c>
    </row>
    <row r="231" spans="1:1" ht="15" customHeight="1" x14ac:dyDescent="0.25">
      <c r="A231" s="3" t="s">
        <v>302</v>
      </c>
    </row>
    <row r="232" spans="1:1" ht="15" customHeight="1" x14ac:dyDescent="0.25">
      <c r="A232" s="3" t="s">
        <v>303</v>
      </c>
    </row>
    <row r="233" spans="1:1" ht="15" customHeight="1" x14ac:dyDescent="0.25">
      <c r="A233" s="3" t="s">
        <v>304</v>
      </c>
    </row>
    <row r="234" spans="1:1" ht="15" customHeight="1" x14ac:dyDescent="0.25">
      <c r="A234" s="3" t="s">
        <v>305</v>
      </c>
    </row>
    <row r="235" spans="1:1" ht="15" customHeight="1" x14ac:dyDescent="0.25">
      <c r="A235" s="3" t="s">
        <v>306</v>
      </c>
    </row>
    <row r="236" spans="1:1" ht="15" customHeight="1" x14ac:dyDescent="0.25">
      <c r="A236" s="3" t="s">
        <v>307</v>
      </c>
    </row>
    <row r="237" spans="1:1" ht="15" customHeight="1" x14ac:dyDescent="0.25">
      <c r="A237" s="3" t="s">
        <v>308</v>
      </c>
    </row>
    <row r="238" spans="1:1" ht="15" customHeight="1" x14ac:dyDescent="0.25">
      <c r="A238" s="3" t="s">
        <v>309</v>
      </c>
    </row>
    <row r="239" spans="1:1" ht="15" customHeight="1" x14ac:dyDescent="0.25">
      <c r="A239" s="3" t="s">
        <v>310</v>
      </c>
    </row>
    <row r="240" spans="1:1" ht="15" customHeight="1" x14ac:dyDescent="0.25">
      <c r="A240" s="3" t="s">
        <v>311</v>
      </c>
    </row>
    <row r="241" spans="1:1" ht="15" customHeight="1" x14ac:dyDescent="0.25">
      <c r="A241" s="3" t="s">
        <v>312</v>
      </c>
    </row>
    <row r="242" spans="1:1" ht="15" customHeight="1" x14ac:dyDescent="0.25">
      <c r="A242" s="3" t="s">
        <v>313</v>
      </c>
    </row>
    <row r="243" spans="1:1" ht="15" customHeight="1" x14ac:dyDescent="0.25">
      <c r="A243" s="3" t="s">
        <v>314</v>
      </c>
    </row>
    <row r="244" spans="1:1" ht="15" customHeight="1" x14ac:dyDescent="0.25">
      <c r="A244" s="3" t="s">
        <v>315</v>
      </c>
    </row>
    <row r="245" spans="1:1" ht="15" customHeight="1" x14ac:dyDescent="0.25">
      <c r="A245" s="3" t="s">
        <v>316</v>
      </c>
    </row>
    <row r="246" spans="1:1" ht="15" customHeight="1" x14ac:dyDescent="0.25">
      <c r="A246" s="3" t="s">
        <v>317</v>
      </c>
    </row>
    <row r="247" spans="1:1" ht="15" customHeight="1" x14ac:dyDescent="0.25">
      <c r="A247" s="3" t="s">
        <v>318</v>
      </c>
    </row>
    <row r="248" spans="1:1" ht="15" customHeight="1" x14ac:dyDescent="0.25">
      <c r="A248" s="3" t="s">
        <v>319</v>
      </c>
    </row>
    <row r="249" spans="1:1" ht="15" customHeight="1" x14ac:dyDescent="0.25">
      <c r="A249" s="3" t="s">
        <v>320</v>
      </c>
    </row>
    <row r="250" spans="1:1" ht="15" customHeight="1" x14ac:dyDescent="0.25">
      <c r="A250" s="3" t="s">
        <v>321</v>
      </c>
    </row>
    <row r="251" spans="1:1" ht="15" customHeight="1" x14ac:dyDescent="0.25">
      <c r="A251" s="3" t="s">
        <v>322</v>
      </c>
    </row>
    <row r="252" spans="1:1" ht="15" customHeight="1" x14ac:dyDescent="0.25">
      <c r="A252" s="3" t="s">
        <v>323</v>
      </c>
    </row>
    <row r="253" spans="1:1" ht="15" customHeight="1" x14ac:dyDescent="0.25">
      <c r="A253" s="3" t="s">
        <v>324</v>
      </c>
    </row>
    <row r="254" spans="1:1" ht="15" customHeight="1" x14ac:dyDescent="0.25">
      <c r="A254" s="3" t="s">
        <v>325</v>
      </c>
    </row>
    <row r="255" spans="1:1" ht="15" customHeight="1" x14ac:dyDescent="0.25">
      <c r="A255" s="3" t="s">
        <v>326</v>
      </c>
    </row>
    <row r="256" spans="1:1" ht="15" customHeight="1" x14ac:dyDescent="0.25">
      <c r="A256" s="3" t="s">
        <v>327</v>
      </c>
    </row>
    <row r="257" spans="1:1" ht="15" customHeight="1" x14ac:dyDescent="0.25">
      <c r="A257" s="3" t="s">
        <v>328</v>
      </c>
    </row>
    <row r="258" spans="1:1" ht="15" customHeight="1" x14ac:dyDescent="0.25">
      <c r="A258" s="3" t="s">
        <v>329</v>
      </c>
    </row>
    <row r="259" spans="1:1" ht="15" customHeight="1" x14ac:dyDescent="0.25">
      <c r="A259" s="3" t="s">
        <v>330</v>
      </c>
    </row>
    <row r="260" spans="1:1" ht="15" customHeight="1" x14ac:dyDescent="0.25">
      <c r="A260" s="3" t="s">
        <v>331</v>
      </c>
    </row>
    <row r="261" spans="1:1" ht="15" customHeight="1" x14ac:dyDescent="0.25">
      <c r="A261" s="3" t="s">
        <v>332</v>
      </c>
    </row>
    <row r="262" spans="1:1" ht="15" customHeight="1" x14ac:dyDescent="0.25">
      <c r="A262" s="3" t="s">
        <v>333</v>
      </c>
    </row>
    <row r="263" spans="1:1" ht="15" customHeight="1" x14ac:dyDescent="0.25">
      <c r="A263" s="3" t="s">
        <v>334</v>
      </c>
    </row>
    <row r="264" spans="1:1" ht="15" customHeight="1" x14ac:dyDescent="0.25">
      <c r="A264" s="3" t="s">
        <v>335</v>
      </c>
    </row>
    <row r="265" spans="1:1" ht="15" customHeight="1" x14ac:dyDescent="0.25">
      <c r="A265" s="3" t="s">
        <v>336</v>
      </c>
    </row>
    <row r="266" spans="1:1" ht="15" customHeight="1" x14ac:dyDescent="0.25">
      <c r="A266" s="3" t="s">
        <v>337</v>
      </c>
    </row>
    <row r="267" spans="1:1" ht="15" customHeight="1" x14ac:dyDescent="0.25">
      <c r="A267" s="3" t="s">
        <v>338</v>
      </c>
    </row>
    <row r="268" spans="1:1" ht="15" customHeight="1" x14ac:dyDescent="0.25">
      <c r="A268" s="3" t="s">
        <v>339</v>
      </c>
    </row>
    <row r="269" spans="1:1" ht="15" customHeight="1" x14ac:dyDescent="0.25">
      <c r="A269" s="3" t="s">
        <v>340</v>
      </c>
    </row>
    <row r="270" spans="1:1" ht="15" customHeight="1" x14ac:dyDescent="0.25">
      <c r="A270" s="3" t="s">
        <v>341</v>
      </c>
    </row>
    <row r="271" spans="1:1" ht="15" customHeight="1" x14ac:dyDescent="0.25">
      <c r="A271" s="3" t="s">
        <v>342</v>
      </c>
    </row>
    <row r="272" spans="1:1" ht="15" customHeight="1" x14ac:dyDescent="0.25">
      <c r="A272" s="3" t="s">
        <v>343</v>
      </c>
    </row>
    <row r="273" spans="1:1" ht="15" customHeight="1" x14ac:dyDescent="0.25">
      <c r="A273" s="3" t="s">
        <v>344</v>
      </c>
    </row>
    <row r="274" spans="1:1" ht="15" customHeight="1" x14ac:dyDescent="0.25">
      <c r="A274" s="3" t="s">
        <v>345</v>
      </c>
    </row>
    <row r="275" spans="1:1" ht="15" customHeight="1" x14ac:dyDescent="0.25">
      <c r="A275" s="3" t="s">
        <v>346</v>
      </c>
    </row>
    <row r="276" spans="1:1" ht="15" customHeight="1" x14ac:dyDescent="0.25">
      <c r="A276" s="3" t="s">
        <v>347</v>
      </c>
    </row>
    <row r="277" spans="1:1" ht="15" customHeight="1" x14ac:dyDescent="0.25">
      <c r="A277" s="3" t="s">
        <v>348</v>
      </c>
    </row>
    <row r="278" spans="1:1" ht="15" customHeight="1" x14ac:dyDescent="0.25">
      <c r="A278" s="3" t="s">
        <v>349</v>
      </c>
    </row>
    <row r="279" spans="1:1" ht="15" customHeight="1" x14ac:dyDescent="0.25">
      <c r="A279" s="3" t="s">
        <v>350</v>
      </c>
    </row>
    <row r="280" spans="1:1" ht="15" customHeight="1" x14ac:dyDescent="0.25">
      <c r="A280" s="3" t="s">
        <v>351</v>
      </c>
    </row>
    <row r="281" spans="1:1" ht="15" customHeight="1" x14ac:dyDescent="0.25">
      <c r="A281" s="3" t="s">
        <v>352</v>
      </c>
    </row>
    <row r="282" spans="1:1" ht="15" customHeight="1" x14ac:dyDescent="0.25">
      <c r="A282" s="3" t="s">
        <v>353</v>
      </c>
    </row>
    <row r="283" spans="1:1" ht="15" customHeight="1" x14ac:dyDescent="0.25">
      <c r="A283" s="3" t="s">
        <v>354</v>
      </c>
    </row>
    <row r="284" spans="1:1" ht="15" customHeight="1" x14ac:dyDescent="0.25">
      <c r="A284" s="3" t="s">
        <v>355</v>
      </c>
    </row>
    <row r="285" spans="1:1" ht="15" customHeight="1" x14ac:dyDescent="0.25">
      <c r="A285" s="3" t="s">
        <v>356</v>
      </c>
    </row>
    <row r="286" spans="1:1" ht="15" customHeight="1" x14ac:dyDescent="0.25">
      <c r="A286" s="3" t="s">
        <v>357</v>
      </c>
    </row>
    <row r="287" spans="1:1" ht="15" customHeight="1" x14ac:dyDescent="0.25">
      <c r="A287" s="3" t="s">
        <v>358</v>
      </c>
    </row>
    <row r="288" spans="1:1" ht="15" customHeight="1" x14ac:dyDescent="0.25">
      <c r="A288" s="3" t="s">
        <v>359</v>
      </c>
    </row>
    <row r="289" spans="1:1" ht="15" customHeight="1" x14ac:dyDescent="0.25">
      <c r="A289" s="3" t="s">
        <v>360</v>
      </c>
    </row>
    <row r="290" spans="1:1" ht="15" customHeight="1" x14ac:dyDescent="0.25">
      <c r="A290" s="3" t="s">
        <v>361</v>
      </c>
    </row>
    <row r="291" spans="1:1" ht="15" customHeight="1" x14ac:dyDescent="0.25">
      <c r="A291" s="3" t="s">
        <v>362</v>
      </c>
    </row>
    <row r="292" spans="1:1" ht="15" customHeight="1" x14ac:dyDescent="0.25">
      <c r="A292" s="3" t="s">
        <v>363</v>
      </c>
    </row>
    <row r="293" spans="1:1" ht="15" customHeight="1" x14ac:dyDescent="0.25">
      <c r="A293" s="3" t="s">
        <v>364</v>
      </c>
    </row>
    <row r="294" spans="1:1" ht="15" customHeight="1" x14ac:dyDescent="0.25">
      <c r="A294" s="3" t="s">
        <v>365</v>
      </c>
    </row>
    <row r="295" spans="1:1" ht="15" customHeight="1" x14ac:dyDescent="0.25">
      <c r="A295" s="3" t="s">
        <v>366</v>
      </c>
    </row>
    <row r="296" spans="1:1" ht="15" customHeight="1" x14ac:dyDescent="0.25">
      <c r="A296" s="3" t="s">
        <v>367</v>
      </c>
    </row>
    <row r="297" spans="1:1" ht="15" customHeight="1" x14ac:dyDescent="0.25">
      <c r="A297" s="3" t="s">
        <v>368</v>
      </c>
    </row>
    <row r="298" spans="1:1" ht="15" customHeight="1" x14ac:dyDescent="0.25">
      <c r="A298" s="3" t="s">
        <v>369</v>
      </c>
    </row>
    <row r="299" spans="1:1" ht="15" customHeight="1" x14ac:dyDescent="0.25">
      <c r="A299" s="3" t="s">
        <v>370</v>
      </c>
    </row>
    <row r="300" spans="1:1" ht="15" customHeight="1" x14ac:dyDescent="0.25">
      <c r="A300" s="3" t="s">
        <v>371</v>
      </c>
    </row>
    <row r="301" spans="1:1" ht="15" customHeight="1" x14ac:dyDescent="0.25">
      <c r="A301" s="3" t="s">
        <v>372</v>
      </c>
    </row>
    <row r="302" spans="1:1" ht="15" customHeight="1" x14ac:dyDescent="0.25">
      <c r="A302" s="3" t="s">
        <v>373</v>
      </c>
    </row>
    <row r="303" spans="1:1" ht="15" customHeight="1" x14ac:dyDescent="0.25">
      <c r="A303" s="3" t="s">
        <v>374</v>
      </c>
    </row>
    <row r="304" spans="1:1" ht="15" customHeight="1" x14ac:dyDescent="0.25">
      <c r="A304" s="3" t="s">
        <v>375</v>
      </c>
    </row>
    <row r="305" spans="1:1" ht="15" customHeight="1" x14ac:dyDescent="0.25">
      <c r="A305" s="3" t="s">
        <v>376</v>
      </c>
    </row>
    <row r="306" spans="1:1" ht="15" customHeight="1" x14ac:dyDescent="0.25">
      <c r="A306" s="3" t="s">
        <v>377</v>
      </c>
    </row>
    <row r="307" spans="1:1" ht="15" customHeight="1" x14ac:dyDescent="0.25">
      <c r="A307" s="3" t="s">
        <v>378</v>
      </c>
    </row>
    <row r="308" spans="1:1" ht="15" customHeight="1" x14ac:dyDescent="0.25">
      <c r="A308" s="3" t="s">
        <v>379</v>
      </c>
    </row>
    <row r="309" spans="1:1" ht="15" customHeight="1" x14ac:dyDescent="0.25">
      <c r="A309" s="3" t="s">
        <v>380</v>
      </c>
    </row>
    <row r="310" spans="1:1" ht="15" customHeight="1" x14ac:dyDescent="0.25">
      <c r="A310" s="3" t="s">
        <v>381</v>
      </c>
    </row>
    <row r="311" spans="1:1" ht="15" customHeight="1" x14ac:dyDescent="0.25">
      <c r="A311" s="3" t="s">
        <v>382</v>
      </c>
    </row>
    <row r="312" spans="1:1" ht="15" customHeight="1" x14ac:dyDescent="0.25">
      <c r="A312" s="3" t="s">
        <v>383</v>
      </c>
    </row>
    <row r="313" spans="1:1" ht="15" customHeight="1" x14ac:dyDescent="0.25">
      <c r="A313" s="3" t="s">
        <v>384</v>
      </c>
    </row>
    <row r="314" spans="1:1" ht="15" customHeight="1" x14ac:dyDescent="0.25">
      <c r="A314" s="3" t="s">
        <v>385</v>
      </c>
    </row>
    <row r="315" spans="1:1" ht="15" customHeight="1" x14ac:dyDescent="0.25">
      <c r="A315" s="3" t="s">
        <v>386</v>
      </c>
    </row>
    <row r="316" spans="1:1" ht="15" customHeight="1" x14ac:dyDescent="0.25">
      <c r="A316" s="3" t="s">
        <v>387</v>
      </c>
    </row>
    <row r="317" spans="1:1" ht="15" customHeight="1" x14ac:dyDescent="0.25">
      <c r="A317" s="3" t="s">
        <v>388</v>
      </c>
    </row>
    <row r="318" spans="1:1" ht="15" customHeight="1" x14ac:dyDescent="0.25">
      <c r="A318" s="3" t="s">
        <v>389</v>
      </c>
    </row>
    <row r="319" spans="1:1" ht="15" customHeight="1" x14ac:dyDescent="0.25">
      <c r="A319" s="3" t="s">
        <v>390</v>
      </c>
    </row>
    <row r="320" spans="1:1" ht="15" customHeight="1" x14ac:dyDescent="0.25">
      <c r="A320" s="3" t="s">
        <v>391</v>
      </c>
    </row>
    <row r="321" spans="1:1" ht="15" customHeight="1" x14ac:dyDescent="0.25">
      <c r="A321" s="3" t="s">
        <v>392</v>
      </c>
    </row>
    <row r="322" spans="1:1" ht="15" customHeight="1" x14ac:dyDescent="0.25">
      <c r="A322" s="3" t="s">
        <v>393</v>
      </c>
    </row>
    <row r="323" spans="1:1" ht="15" customHeight="1" x14ac:dyDescent="0.25">
      <c r="A323" s="3" t="s">
        <v>394</v>
      </c>
    </row>
    <row r="324" spans="1:1" ht="15" customHeight="1" x14ac:dyDescent="0.25">
      <c r="A324" s="3" t="s">
        <v>395</v>
      </c>
    </row>
    <row r="325" spans="1:1" ht="15" customHeight="1" x14ac:dyDescent="0.25">
      <c r="A325" s="3" t="s">
        <v>396</v>
      </c>
    </row>
    <row r="326" spans="1:1" ht="15" customHeight="1" x14ac:dyDescent="0.25">
      <c r="A326" s="3" t="s">
        <v>397</v>
      </c>
    </row>
    <row r="327" spans="1:1" ht="15" customHeight="1" x14ac:dyDescent="0.25">
      <c r="A327" s="3" t="s">
        <v>398</v>
      </c>
    </row>
    <row r="328" spans="1:1" ht="15" customHeight="1" x14ac:dyDescent="0.25">
      <c r="A328" s="3" t="s">
        <v>399</v>
      </c>
    </row>
    <row r="329" spans="1:1" ht="15" customHeight="1" x14ac:dyDescent="0.25">
      <c r="A329" s="3" t="s">
        <v>400</v>
      </c>
    </row>
    <row r="330" spans="1:1" ht="15" customHeight="1" x14ac:dyDescent="0.25">
      <c r="A330" s="3" t="s">
        <v>401</v>
      </c>
    </row>
    <row r="331" spans="1:1" ht="15" customHeight="1" x14ac:dyDescent="0.25">
      <c r="A331" s="3" t="s">
        <v>402</v>
      </c>
    </row>
    <row r="332" spans="1:1" ht="15" customHeight="1" x14ac:dyDescent="0.25">
      <c r="A332" s="3" t="s">
        <v>403</v>
      </c>
    </row>
    <row r="333" spans="1:1" ht="15" customHeight="1" x14ac:dyDescent="0.25">
      <c r="A333" s="3" t="s">
        <v>404</v>
      </c>
    </row>
    <row r="334" spans="1:1" ht="15" customHeight="1" x14ac:dyDescent="0.25">
      <c r="A334" s="3" t="s">
        <v>405</v>
      </c>
    </row>
    <row r="335" spans="1:1" ht="15" customHeight="1" x14ac:dyDescent="0.25">
      <c r="A335" s="3" t="s">
        <v>406</v>
      </c>
    </row>
    <row r="336" spans="1:1" ht="15" customHeight="1" x14ac:dyDescent="0.25">
      <c r="A336" s="3" t="s">
        <v>407</v>
      </c>
    </row>
    <row r="337" spans="1:1" ht="15" customHeight="1" x14ac:dyDescent="0.25">
      <c r="A337" s="3" t="s">
        <v>408</v>
      </c>
    </row>
    <row r="338" spans="1:1" ht="15" customHeight="1" x14ac:dyDescent="0.25">
      <c r="A338" s="3" t="s">
        <v>409</v>
      </c>
    </row>
    <row r="339" spans="1:1" ht="15" customHeight="1" x14ac:dyDescent="0.25">
      <c r="A339" s="3" t="s">
        <v>410</v>
      </c>
    </row>
    <row r="340" spans="1:1" ht="15" customHeight="1" x14ac:dyDescent="0.25">
      <c r="A340" s="3" t="s">
        <v>411</v>
      </c>
    </row>
    <row r="341" spans="1:1" ht="15" customHeight="1" x14ac:dyDescent="0.25">
      <c r="A341" s="3" t="s">
        <v>412</v>
      </c>
    </row>
    <row r="342" spans="1:1" ht="15" customHeight="1" x14ac:dyDescent="0.25">
      <c r="A342" s="3" t="s">
        <v>413</v>
      </c>
    </row>
    <row r="343" spans="1:1" ht="15" customHeight="1" x14ac:dyDescent="0.25">
      <c r="A343" s="3" t="s">
        <v>414</v>
      </c>
    </row>
    <row r="344" spans="1:1" ht="15" customHeight="1" x14ac:dyDescent="0.25">
      <c r="A344" s="3" t="s">
        <v>415</v>
      </c>
    </row>
    <row r="345" spans="1:1" ht="15" customHeight="1" x14ac:dyDescent="0.25">
      <c r="A345" s="3" t="s">
        <v>416</v>
      </c>
    </row>
    <row r="346" spans="1:1" ht="15" customHeight="1" x14ac:dyDescent="0.25">
      <c r="A346" s="3" t="s">
        <v>417</v>
      </c>
    </row>
    <row r="347" spans="1:1" ht="15" customHeight="1" x14ac:dyDescent="0.25">
      <c r="A347" s="3" t="s">
        <v>418</v>
      </c>
    </row>
    <row r="348" spans="1:1" ht="15" customHeight="1" x14ac:dyDescent="0.25">
      <c r="A348" s="3" t="s">
        <v>419</v>
      </c>
    </row>
    <row r="349" spans="1:1" ht="15" customHeight="1" x14ac:dyDescent="0.25">
      <c r="A349" s="3" t="s">
        <v>420</v>
      </c>
    </row>
    <row r="350" spans="1:1" ht="15" customHeight="1" x14ac:dyDescent="0.25">
      <c r="A350" s="3" t="s">
        <v>421</v>
      </c>
    </row>
    <row r="351" spans="1:1" ht="15" customHeight="1" x14ac:dyDescent="0.25">
      <c r="A351" s="3" t="s">
        <v>422</v>
      </c>
    </row>
    <row r="352" spans="1:1" ht="15" customHeight="1" x14ac:dyDescent="0.25">
      <c r="A352" s="3" t="s">
        <v>423</v>
      </c>
    </row>
    <row r="353" spans="1:1" ht="15" customHeight="1" x14ac:dyDescent="0.25">
      <c r="A353" s="3" t="s">
        <v>424</v>
      </c>
    </row>
    <row r="354" spans="1:1" ht="15" customHeight="1" x14ac:dyDescent="0.25">
      <c r="A354" s="3" t="s">
        <v>425</v>
      </c>
    </row>
    <row r="355" spans="1:1" ht="15" customHeight="1" x14ac:dyDescent="0.25">
      <c r="A355" s="3" t="s">
        <v>426</v>
      </c>
    </row>
    <row r="356" spans="1:1" ht="15" customHeight="1" x14ac:dyDescent="0.25">
      <c r="A356" s="3" t="s">
        <v>427</v>
      </c>
    </row>
    <row r="357" spans="1:1" ht="15" customHeight="1" x14ac:dyDescent="0.25">
      <c r="A357" s="3" t="s">
        <v>428</v>
      </c>
    </row>
    <row r="358" spans="1:1" ht="15" customHeight="1" x14ac:dyDescent="0.25">
      <c r="A358" s="3" t="s">
        <v>429</v>
      </c>
    </row>
    <row r="359" spans="1:1" ht="15" customHeight="1" x14ac:dyDescent="0.25">
      <c r="A359" s="3" t="s">
        <v>430</v>
      </c>
    </row>
    <row r="360" spans="1:1" ht="15" customHeight="1" x14ac:dyDescent="0.25">
      <c r="A360" s="3" t="s">
        <v>431</v>
      </c>
    </row>
    <row r="361" spans="1:1" ht="15" customHeight="1" x14ac:dyDescent="0.25">
      <c r="A361" s="3" t="s">
        <v>432</v>
      </c>
    </row>
    <row r="362" spans="1:1" ht="15" customHeight="1" x14ac:dyDescent="0.25">
      <c r="A362" s="3" t="s">
        <v>433</v>
      </c>
    </row>
    <row r="363" spans="1:1" ht="15" customHeight="1" x14ac:dyDescent="0.25">
      <c r="A363" s="3" t="s">
        <v>434</v>
      </c>
    </row>
    <row r="364" spans="1:1" ht="15" customHeight="1" x14ac:dyDescent="0.25">
      <c r="A364" s="3" t="s">
        <v>435</v>
      </c>
    </row>
    <row r="365" spans="1:1" ht="15" customHeight="1" x14ac:dyDescent="0.25">
      <c r="A365" s="3" t="s">
        <v>436</v>
      </c>
    </row>
    <row r="366" spans="1:1" ht="15" customHeight="1" x14ac:dyDescent="0.25">
      <c r="A366" s="3" t="s">
        <v>437</v>
      </c>
    </row>
    <row r="367" spans="1:1" ht="15" customHeight="1" x14ac:dyDescent="0.25">
      <c r="A367" s="3" t="s">
        <v>438</v>
      </c>
    </row>
    <row r="368" spans="1:1" ht="15" customHeight="1" x14ac:dyDescent="0.25">
      <c r="A368" s="3" t="s">
        <v>439</v>
      </c>
    </row>
    <row r="369" spans="1:1" ht="15" customHeight="1" x14ac:dyDescent="0.25">
      <c r="A369" s="3" t="s">
        <v>440</v>
      </c>
    </row>
    <row r="370" spans="1:1" ht="15" customHeight="1" x14ac:dyDescent="0.25">
      <c r="A370" s="3" t="s">
        <v>441</v>
      </c>
    </row>
    <row r="371" spans="1:1" ht="15" customHeight="1" x14ac:dyDescent="0.25">
      <c r="A371" s="3" t="s">
        <v>442</v>
      </c>
    </row>
    <row r="372" spans="1:1" ht="15" customHeight="1" x14ac:dyDescent="0.25">
      <c r="A372" s="3" t="s">
        <v>443</v>
      </c>
    </row>
    <row r="373" spans="1:1" ht="15" customHeight="1" x14ac:dyDescent="0.25">
      <c r="A373" s="3" t="s">
        <v>444</v>
      </c>
    </row>
    <row r="374" spans="1:1" ht="15" customHeight="1" x14ac:dyDescent="0.25">
      <c r="A374" s="3" t="s">
        <v>445</v>
      </c>
    </row>
    <row r="375" spans="1:1" ht="15" customHeight="1" x14ac:dyDescent="0.25">
      <c r="A375" s="3" t="s">
        <v>446</v>
      </c>
    </row>
    <row r="376" spans="1:1" ht="15" customHeight="1" x14ac:dyDescent="0.25">
      <c r="A376" s="3" t="s">
        <v>447</v>
      </c>
    </row>
    <row r="377" spans="1:1" ht="15" customHeight="1" x14ac:dyDescent="0.25">
      <c r="A377" s="3" t="s">
        <v>448</v>
      </c>
    </row>
    <row r="378" spans="1:1" ht="15" customHeight="1" x14ac:dyDescent="0.25">
      <c r="A378" s="3" t="s">
        <v>449</v>
      </c>
    </row>
    <row r="379" spans="1:1" ht="15" customHeight="1" x14ac:dyDescent="0.25">
      <c r="A379" s="3" t="s">
        <v>450</v>
      </c>
    </row>
    <row r="380" spans="1:1" ht="15" customHeight="1" x14ac:dyDescent="0.25">
      <c r="A380" s="3" t="s">
        <v>451</v>
      </c>
    </row>
    <row r="381" spans="1:1" ht="15" customHeight="1" x14ac:dyDescent="0.25">
      <c r="A381" s="3" t="s">
        <v>452</v>
      </c>
    </row>
    <row r="382" spans="1:1" ht="15" customHeight="1" x14ac:dyDescent="0.25">
      <c r="A382" s="3" t="s">
        <v>453</v>
      </c>
    </row>
    <row r="383" spans="1:1" ht="15" customHeight="1" x14ac:dyDescent="0.25">
      <c r="A383" s="3" t="s">
        <v>454</v>
      </c>
    </row>
    <row r="384" spans="1:1" ht="15" customHeight="1" x14ac:dyDescent="0.25">
      <c r="A384" s="3" t="s">
        <v>455</v>
      </c>
    </row>
    <row r="385" spans="1:1" ht="15" customHeight="1" x14ac:dyDescent="0.25">
      <c r="A385" s="3" t="s">
        <v>456</v>
      </c>
    </row>
    <row r="386" spans="1:1" ht="15" customHeight="1" x14ac:dyDescent="0.25">
      <c r="A386" s="3" t="s">
        <v>457</v>
      </c>
    </row>
    <row r="387" spans="1:1" ht="15" customHeight="1" x14ac:dyDescent="0.25">
      <c r="A387" s="3" t="s">
        <v>458</v>
      </c>
    </row>
    <row r="388" spans="1:1" ht="15" customHeight="1" x14ac:dyDescent="0.25">
      <c r="A388" s="3" t="s">
        <v>459</v>
      </c>
    </row>
    <row r="389" spans="1:1" ht="15" customHeight="1" x14ac:dyDescent="0.25">
      <c r="A389" s="3" t="s">
        <v>460</v>
      </c>
    </row>
    <row r="390" spans="1:1" ht="15" customHeight="1" x14ac:dyDescent="0.25">
      <c r="A390" s="3" t="s">
        <v>461</v>
      </c>
    </row>
    <row r="391" spans="1:1" ht="15" customHeight="1" x14ac:dyDescent="0.25">
      <c r="A391" s="3" t="s">
        <v>462</v>
      </c>
    </row>
    <row r="392" spans="1:1" ht="15" customHeight="1" x14ac:dyDescent="0.25">
      <c r="A392" s="3" t="s">
        <v>463</v>
      </c>
    </row>
    <row r="393" spans="1:1" ht="15" customHeight="1" x14ac:dyDescent="0.25">
      <c r="A393" s="3" t="s">
        <v>464</v>
      </c>
    </row>
    <row r="394" spans="1:1" ht="15" customHeight="1" x14ac:dyDescent="0.25">
      <c r="A394" s="3" t="s">
        <v>465</v>
      </c>
    </row>
    <row r="395" spans="1:1" ht="15" customHeight="1" x14ac:dyDescent="0.25">
      <c r="A395" s="3" t="s">
        <v>466</v>
      </c>
    </row>
    <row r="396" spans="1:1" ht="15" customHeight="1" x14ac:dyDescent="0.25">
      <c r="A396" s="3" t="s">
        <v>467</v>
      </c>
    </row>
    <row r="397" spans="1:1" ht="15" customHeight="1" x14ac:dyDescent="0.25">
      <c r="A397" s="3" t="s">
        <v>468</v>
      </c>
    </row>
    <row r="398" spans="1:1" ht="15" customHeight="1" x14ac:dyDescent="0.25">
      <c r="A398" s="3" t="s">
        <v>469</v>
      </c>
    </row>
    <row r="399" spans="1:1" ht="15" customHeight="1" x14ac:dyDescent="0.25">
      <c r="A399" s="3" t="s">
        <v>470</v>
      </c>
    </row>
    <row r="400" spans="1:1" ht="15" customHeight="1" x14ac:dyDescent="0.25">
      <c r="A400" s="3" t="s">
        <v>471</v>
      </c>
    </row>
    <row r="401" spans="1:1" ht="15" customHeight="1" x14ac:dyDescent="0.25">
      <c r="A401" s="3" t="s">
        <v>472</v>
      </c>
    </row>
    <row r="402" spans="1:1" ht="15" customHeight="1" x14ac:dyDescent="0.25">
      <c r="A402" s="3" t="s">
        <v>473</v>
      </c>
    </row>
    <row r="403" spans="1:1" ht="15" customHeight="1" x14ac:dyDescent="0.25">
      <c r="A403" s="3" t="s">
        <v>474</v>
      </c>
    </row>
    <row r="404" spans="1:1" ht="15" customHeight="1" x14ac:dyDescent="0.25">
      <c r="A404" s="3" t="s">
        <v>475</v>
      </c>
    </row>
    <row r="405" spans="1:1" ht="15" customHeight="1" x14ac:dyDescent="0.25">
      <c r="A405" s="3" t="s">
        <v>476</v>
      </c>
    </row>
    <row r="406" spans="1:1" ht="15" customHeight="1" x14ac:dyDescent="0.25">
      <c r="A406" s="3" t="s">
        <v>477</v>
      </c>
    </row>
    <row r="407" spans="1:1" ht="15" customHeight="1" x14ac:dyDescent="0.25">
      <c r="A407" s="3" t="s">
        <v>478</v>
      </c>
    </row>
    <row r="408" spans="1:1" ht="15" customHeight="1" x14ac:dyDescent="0.25">
      <c r="A408" s="3" t="s">
        <v>479</v>
      </c>
    </row>
    <row r="409" spans="1:1" ht="15" customHeight="1" x14ac:dyDescent="0.25">
      <c r="A409" s="3" t="s">
        <v>480</v>
      </c>
    </row>
    <row r="410" spans="1:1" ht="15" customHeight="1" x14ac:dyDescent="0.25">
      <c r="A410" s="3" t="s">
        <v>481</v>
      </c>
    </row>
    <row r="411" spans="1:1" ht="15" customHeight="1" x14ac:dyDescent="0.25">
      <c r="A411" s="3" t="s">
        <v>482</v>
      </c>
    </row>
    <row r="412" spans="1:1" ht="15" customHeight="1" x14ac:dyDescent="0.25">
      <c r="A412" s="3" t="s">
        <v>483</v>
      </c>
    </row>
    <row r="413" spans="1:1" ht="15" customHeight="1" x14ac:dyDescent="0.25">
      <c r="A413" s="3" t="s">
        <v>484</v>
      </c>
    </row>
    <row r="414" spans="1:1" ht="15" customHeight="1" x14ac:dyDescent="0.25">
      <c r="A414" s="3" t="s">
        <v>485</v>
      </c>
    </row>
    <row r="415" spans="1:1" ht="15" customHeight="1" x14ac:dyDescent="0.25">
      <c r="A415" s="3" t="s">
        <v>486</v>
      </c>
    </row>
    <row r="416" spans="1:1" ht="15" customHeight="1" x14ac:dyDescent="0.25">
      <c r="A416" s="3" t="s">
        <v>487</v>
      </c>
    </row>
    <row r="417" spans="1:1" ht="15" customHeight="1" x14ac:dyDescent="0.25">
      <c r="A417" s="3" t="s">
        <v>488</v>
      </c>
    </row>
    <row r="418" spans="1:1" ht="15" customHeight="1" x14ac:dyDescent="0.25">
      <c r="A418" s="3" t="s">
        <v>489</v>
      </c>
    </row>
    <row r="419" spans="1:1" ht="15" customHeight="1" x14ac:dyDescent="0.25">
      <c r="A419" s="3" t="s">
        <v>490</v>
      </c>
    </row>
    <row r="420" spans="1:1" ht="15" customHeight="1" x14ac:dyDescent="0.25">
      <c r="A420" s="3" t="s">
        <v>491</v>
      </c>
    </row>
    <row r="421" spans="1:1" ht="15" customHeight="1" x14ac:dyDescent="0.25">
      <c r="A421" s="3" t="s">
        <v>492</v>
      </c>
    </row>
    <row r="422" spans="1:1" ht="15" customHeight="1" x14ac:dyDescent="0.25">
      <c r="A422" s="3" t="s">
        <v>493</v>
      </c>
    </row>
    <row r="423" spans="1:1" ht="15" customHeight="1" x14ac:dyDescent="0.25">
      <c r="A423" s="3" t="s">
        <v>494</v>
      </c>
    </row>
    <row r="424" spans="1:1" ht="15" customHeight="1" x14ac:dyDescent="0.25">
      <c r="A424" s="3" t="s">
        <v>495</v>
      </c>
    </row>
    <row r="425" spans="1:1" ht="15" customHeight="1" x14ac:dyDescent="0.25">
      <c r="A425" s="3" t="s">
        <v>496</v>
      </c>
    </row>
    <row r="426" spans="1:1" ht="15" customHeight="1" x14ac:dyDescent="0.25">
      <c r="A426" s="3" t="s">
        <v>497</v>
      </c>
    </row>
    <row r="427" spans="1:1" ht="15" customHeight="1" x14ac:dyDescent="0.25">
      <c r="A427" s="3" t="s">
        <v>498</v>
      </c>
    </row>
    <row r="428" spans="1:1" ht="15" customHeight="1" x14ac:dyDescent="0.25">
      <c r="A428" s="3" t="s">
        <v>499</v>
      </c>
    </row>
    <row r="429" spans="1:1" ht="15" customHeight="1" x14ac:dyDescent="0.25">
      <c r="A429" s="3" t="s">
        <v>500</v>
      </c>
    </row>
    <row r="430" spans="1:1" ht="15" customHeight="1" x14ac:dyDescent="0.25">
      <c r="A430" s="3" t="s">
        <v>501</v>
      </c>
    </row>
    <row r="431" spans="1:1" ht="15" customHeight="1" x14ac:dyDescent="0.25">
      <c r="A431" s="3" t="s">
        <v>502</v>
      </c>
    </row>
    <row r="432" spans="1:1" ht="15" customHeight="1" x14ac:dyDescent="0.25">
      <c r="A432" s="3" t="s">
        <v>503</v>
      </c>
    </row>
    <row r="433" spans="1:1" ht="15" customHeight="1" x14ac:dyDescent="0.25">
      <c r="A433" s="3" t="s">
        <v>504</v>
      </c>
    </row>
    <row r="434" spans="1:1" ht="15" customHeight="1" x14ac:dyDescent="0.25">
      <c r="A434" s="3" t="s">
        <v>505</v>
      </c>
    </row>
    <row r="435" spans="1:1" ht="15" customHeight="1" x14ac:dyDescent="0.25">
      <c r="A435" s="3" t="s">
        <v>506</v>
      </c>
    </row>
    <row r="436" spans="1:1" ht="15" customHeight="1" x14ac:dyDescent="0.25">
      <c r="A436" s="3" t="s">
        <v>507</v>
      </c>
    </row>
    <row r="437" spans="1:1" ht="15" customHeight="1" x14ac:dyDescent="0.25">
      <c r="A437" s="3" t="s">
        <v>508</v>
      </c>
    </row>
    <row r="438" spans="1:1" ht="15" customHeight="1" x14ac:dyDescent="0.25">
      <c r="A438" s="3" t="s">
        <v>509</v>
      </c>
    </row>
    <row r="439" spans="1:1" ht="15" customHeight="1" x14ac:dyDescent="0.25">
      <c r="A439" s="3" t="s">
        <v>510</v>
      </c>
    </row>
    <row r="440" spans="1:1" ht="15" customHeight="1" x14ac:dyDescent="0.25">
      <c r="A440" s="3" t="s">
        <v>511</v>
      </c>
    </row>
    <row r="441" spans="1:1" ht="15" customHeight="1" x14ac:dyDescent="0.25">
      <c r="A441" s="3" t="s">
        <v>512</v>
      </c>
    </row>
    <row r="442" spans="1:1" ht="15" customHeight="1" x14ac:dyDescent="0.25">
      <c r="A442" s="3" t="s">
        <v>513</v>
      </c>
    </row>
    <row r="443" spans="1:1" ht="15" customHeight="1" x14ac:dyDescent="0.25">
      <c r="A443" s="3" t="s">
        <v>514</v>
      </c>
    </row>
    <row r="444" spans="1:1" ht="15" customHeight="1" x14ac:dyDescent="0.25">
      <c r="A444" s="3" t="s">
        <v>515</v>
      </c>
    </row>
    <row r="445" spans="1:1" ht="15" customHeight="1" x14ac:dyDescent="0.25">
      <c r="A445" s="3" t="s">
        <v>516</v>
      </c>
    </row>
    <row r="446" spans="1:1" ht="15" customHeight="1" x14ac:dyDescent="0.25">
      <c r="A446" s="3" t="s">
        <v>517</v>
      </c>
    </row>
    <row r="447" spans="1:1" ht="15" customHeight="1" x14ac:dyDescent="0.25">
      <c r="A447" s="3" t="s">
        <v>518</v>
      </c>
    </row>
    <row r="448" spans="1:1" ht="15" customHeight="1" x14ac:dyDescent="0.25">
      <c r="A448" s="3" t="s">
        <v>519</v>
      </c>
    </row>
    <row r="449" spans="1:1" ht="15" customHeight="1" x14ac:dyDescent="0.25">
      <c r="A449" s="3" t="s">
        <v>520</v>
      </c>
    </row>
    <row r="450" spans="1:1" ht="15" customHeight="1" x14ac:dyDescent="0.25">
      <c r="A450" s="3" t="s">
        <v>521</v>
      </c>
    </row>
    <row r="451" spans="1:1" ht="15" customHeight="1" x14ac:dyDescent="0.25">
      <c r="A451" s="3" t="s">
        <v>522</v>
      </c>
    </row>
    <row r="452" spans="1:1" ht="15" customHeight="1" x14ac:dyDescent="0.25">
      <c r="A452" s="3" t="s">
        <v>523</v>
      </c>
    </row>
    <row r="453" spans="1:1" ht="15" customHeight="1" x14ac:dyDescent="0.25">
      <c r="A453" s="3" t="s">
        <v>524</v>
      </c>
    </row>
    <row r="454" spans="1:1" ht="15" customHeight="1" x14ac:dyDescent="0.25">
      <c r="A454" s="3" t="s">
        <v>525</v>
      </c>
    </row>
    <row r="455" spans="1:1" ht="15" customHeight="1" x14ac:dyDescent="0.25">
      <c r="A455" s="3" t="s">
        <v>526</v>
      </c>
    </row>
    <row r="456" spans="1:1" ht="15" customHeight="1" x14ac:dyDescent="0.25">
      <c r="A456" s="3" t="s">
        <v>527</v>
      </c>
    </row>
    <row r="457" spans="1:1" ht="15" customHeight="1" x14ac:dyDescent="0.25">
      <c r="A457" s="3" t="s">
        <v>528</v>
      </c>
    </row>
    <row r="458" spans="1:1" ht="15" customHeight="1" x14ac:dyDescent="0.25">
      <c r="A458" s="3" t="s">
        <v>529</v>
      </c>
    </row>
    <row r="459" spans="1:1" ht="15" customHeight="1" x14ac:dyDescent="0.25">
      <c r="A459" s="3" t="s">
        <v>530</v>
      </c>
    </row>
    <row r="460" spans="1:1" ht="15" customHeight="1" x14ac:dyDescent="0.25">
      <c r="A460" s="3" t="s">
        <v>531</v>
      </c>
    </row>
    <row r="461" spans="1:1" ht="15" customHeight="1" x14ac:dyDescent="0.25">
      <c r="A461" s="3" t="s">
        <v>532</v>
      </c>
    </row>
    <row r="462" spans="1:1" ht="15" customHeight="1" x14ac:dyDescent="0.25">
      <c r="A462" s="3" t="s">
        <v>533</v>
      </c>
    </row>
    <row r="463" spans="1:1" ht="15" customHeight="1" x14ac:dyDescent="0.25">
      <c r="A463" s="3" t="s">
        <v>534</v>
      </c>
    </row>
    <row r="464" spans="1:1" ht="15" customHeight="1" x14ac:dyDescent="0.25">
      <c r="A464" s="3" t="s">
        <v>535</v>
      </c>
    </row>
    <row r="465" spans="1:1" ht="15" customHeight="1" x14ac:dyDescent="0.25">
      <c r="A465" s="3" t="s">
        <v>536</v>
      </c>
    </row>
    <row r="466" spans="1:1" ht="15" customHeight="1" x14ac:dyDescent="0.25">
      <c r="A466" s="3" t="s">
        <v>537</v>
      </c>
    </row>
    <row r="467" spans="1:1" ht="15" customHeight="1" x14ac:dyDescent="0.25">
      <c r="A467" s="3" t="s">
        <v>538</v>
      </c>
    </row>
    <row r="468" spans="1:1" ht="15" customHeight="1" x14ac:dyDescent="0.25">
      <c r="A468" s="3" t="s">
        <v>539</v>
      </c>
    </row>
    <row r="469" spans="1:1" ht="15" customHeight="1" x14ac:dyDescent="0.25">
      <c r="A469" s="3" t="s">
        <v>540</v>
      </c>
    </row>
    <row r="470" spans="1:1" ht="15" customHeight="1" x14ac:dyDescent="0.25">
      <c r="A470" s="3" t="s">
        <v>541</v>
      </c>
    </row>
    <row r="471" spans="1:1" ht="15" customHeight="1" x14ac:dyDescent="0.25">
      <c r="A471" s="3" t="s">
        <v>542</v>
      </c>
    </row>
    <row r="472" spans="1:1" ht="15" customHeight="1" x14ac:dyDescent="0.25">
      <c r="A472" s="3" t="s">
        <v>543</v>
      </c>
    </row>
    <row r="473" spans="1:1" ht="15" customHeight="1" x14ac:dyDescent="0.25">
      <c r="A473" s="3" t="s">
        <v>544</v>
      </c>
    </row>
    <row r="474" spans="1:1" ht="15" customHeight="1" x14ac:dyDescent="0.25">
      <c r="A474" s="3" t="s">
        <v>545</v>
      </c>
    </row>
    <row r="475" spans="1:1" ht="15" customHeight="1" x14ac:dyDescent="0.25">
      <c r="A475" s="3" t="s">
        <v>546</v>
      </c>
    </row>
    <row r="476" spans="1:1" ht="15" customHeight="1" x14ac:dyDescent="0.25">
      <c r="A476" s="3" t="s">
        <v>547</v>
      </c>
    </row>
    <row r="477" spans="1:1" ht="15" customHeight="1" x14ac:dyDescent="0.25">
      <c r="A477" s="3" t="s">
        <v>548</v>
      </c>
    </row>
    <row r="478" spans="1:1" ht="15" customHeight="1" x14ac:dyDescent="0.25">
      <c r="A478" s="3" t="s">
        <v>549</v>
      </c>
    </row>
    <row r="479" spans="1:1" ht="15" customHeight="1" x14ac:dyDescent="0.25">
      <c r="A479" s="3" t="s">
        <v>550</v>
      </c>
    </row>
    <row r="480" spans="1:1" ht="15" customHeight="1" x14ac:dyDescent="0.25">
      <c r="A480" s="3" t="s">
        <v>551</v>
      </c>
    </row>
    <row r="481" spans="1:1" ht="15" customHeight="1" x14ac:dyDescent="0.25">
      <c r="A481" s="3" t="s">
        <v>552</v>
      </c>
    </row>
    <row r="482" spans="1:1" ht="15" customHeight="1" x14ac:dyDescent="0.25">
      <c r="A482" s="3" t="s">
        <v>553</v>
      </c>
    </row>
    <row r="483" spans="1:1" ht="15" customHeight="1" x14ac:dyDescent="0.25">
      <c r="A483" s="3" t="s">
        <v>554</v>
      </c>
    </row>
    <row r="484" spans="1:1" ht="15" customHeight="1" x14ac:dyDescent="0.25">
      <c r="A484" s="3" t="s">
        <v>555</v>
      </c>
    </row>
    <row r="485" spans="1:1" ht="15" customHeight="1" x14ac:dyDescent="0.25">
      <c r="A485" s="3" t="s">
        <v>556</v>
      </c>
    </row>
    <row r="486" spans="1:1" ht="15" customHeight="1" x14ac:dyDescent="0.25">
      <c r="A486" s="3" t="s">
        <v>557</v>
      </c>
    </row>
    <row r="487" spans="1:1" ht="15" customHeight="1" x14ac:dyDescent="0.25">
      <c r="A487" s="3" t="s">
        <v>558</v>
      </c>
    </row>
    <row r="488" spans="1:1" ht="15" customHeight="1" x14ac:dyDescent="0.25">
      <c r="A488" s="3" t="s">
        <v>559</v>
      </c>
    </row>
    <row r="489" spans="1:1" ht="15" customHeight="1" x14ac:dyDescent="0.25">
      <c r="A489" s="3" t="s">
        <v>560</v>
      </c>
    </row>
    <row r="490" spans="1:1" ht="15" customHeight="1" x14ac:dyDescent="0.25">
      <c r="A490" s="3" t="s">
        <v>561</v>
      </c>
    </row>
    <row r="491" spans="1:1" ht="15" customHeight="1" x14ac:dyDescent="0.25">
      <c r="A491" s="3" t="s">
        <v>562</v>
      </c>
    </row>
    <row r="492" spans="1:1" ht="15" customHeight="1" x14ac:dyDescent="0.25">
      <c r="A492" s="3" t="s">
        <v>563</v>
      </c>
    </row>
    <row r="493" spans="1:1" ht="15" customHeight="1" x14ac:dyDescent="0.25">
      <c r="A493" s="3" t="s">
        <v>564</v>
      </c>
    </row>
    <row r="494" spans="1:1" ht="15" customHeight="1" x14ac:dyDescent="0.25">
      <c r="A494" s="3" t="s">
        <v>565</v>
      </c>
    </row>
    <row r="495" spans="1:1" ht="15" customHeight="1" x14ac:dyDescent="0.25">
      <c r="A495" s="3" t="s">
        <v>566</v>
      </c>
    </row>
    <row r="496" spans="1:1" ht="15" customHeight="1" x14ac:dyDescent="0.25">
      <c r="A496" s="3" t="s">
        <v>567</v>
      </c>
    </row>
    <row r="497" spans="1:1" ht="15" customHeight="1" x14ac:dyDescent="0.25">
      <c r="A497" s="3" t="s">
        <v>568</v>
      </c>
    </row>
    <row r="498" spans="1:1" ht="15" customHeight="1" x14ac:dyDescent="0.25">
      <c r="A498" s="3" t="s">
        <v>569</v>
      </c>
    </row>
    <row r="499" spans="1:1" ht="15" customHeight="1" x14ac:dyDescent="0.25">
      <c r="A499" s="3" t="s">
        <v>570</v>
      </c>
    </row>
    <row r="500" spans="1:1" ht="15" customHeight="1" x14ac:dyDescent="0.25">
      <c r="A500" s="3" t="s">
        <v>571</v>
      </c>
    </row>
    <row r="501" spans="1:1" ht="15" customHeight="1" x14ac:dyDescent="0.25">
      <c r="A501" s="3" t="s">
        <v>572</v>
      </c>
    </row>
    <row r="502" spans="1:1" ht="15" customHeight="1" x14ac:dyDescent="0.25">
      <c r="A502" s="3" t="s">
        <v>573</v>
      </c>
    </row>
    <row r="503" spans="1:1" ht="15" customHeight="1" x14ac:dyDescent="0.25">
      <c r="A503" s="3" t="s">
        <v>574</v>
      </c>
    </row>
    <row r="504" spans="1:1" ht="15" customHeight="1" x14ac:dyDescent="0.25">
      <c r="A504" s="3" t="s">
        <v>575</v>
      </c>
    </row>
    <row r="505" spans="1:1" ht="15" customHeight="1" x14ac:dyDescent="0.25">
      <c r="A505" s="3" t="s">
        <v>576</v>
      </c>
    </row>
    <row r="506" spans="1:1" ht="15" customHeight="1" x14ac:dyDescent="0.25">
      <c r="A506" s="3" t="s">
        <v>577</v>
      </c>
    </row>
    <row r="507" spans="1:1" ht="15" customHeight="1" x14ac:dyDescent="0.25">
      <c r="A507" s="3" t="s">
        <v>578</v>
      </c>
    </row>
    <row r="508" spans="1:1" ht="15" customHeight="1" x14ac:dyDescent="0.25">
      <c r="A508" s="3" t="s">
        <v>579</v>
      </c>
    </row>
    <row r="509" spans="1:1" ht="15" customHeight="1" x14ac:dyDescent="0.25">
      <c r="A509" s="3" t="s">
        <v>580</v>
      </c>
    </row>
    <row r="510" spans="1:1" ht="15" customHeight="1" x14ac:dyDescent="0.25">
      <c r="A510" s="3" t="s">
        <v>581</v>
      </c>
    </row>
    <row r="511" spans="1:1" ht="15" customHeight="1" x14ac:dyDescent="0.25">
      <c r="A511" s="3" t="s">
        <v>582</v>
      </c>
    </row>
    <row r="512" spans="1:1" ht="15" customHeight="1" x14ac:dyDescent="0.25">
      <c r="A512" s="3" t="s">
        <v>583</v>
      </c>
    </row>
    <row r="513" spans="1:1" ht="15" customHeight="1" x14ac:dyDescent="0.25">
      <c r="A513" s="3" t="s">
        <v>584</v>
      </c>
    </row>
    <row r="514" spans="1:1" ht="15" customHeight="1" x14ac:dyDescent="0.25">
      <c r="A514" s="3" t="s">
        <v>585</v>
      </c>
    </row>
    <row r="515" spans="1:1" ht="15" customHeight="1" x14ac:dyDescent="0.25">
      <c r="A515" s="3" t="s">
        <v>586</v>
      </c>
    </row>
    <row r="516" spans="1:1" ht="15" customHeight="1" x14ac:dyDescent="0.25">
      <c r="A516" s="3" t="s">
        <v>587</v>
      </c>
    </row>
    <row r="517" spans="1:1" ht="15" customHeight="1" x14ac:dyDescent="0.25">
      <c r="A517" s="3" t="s">
        <v>588</v>
      </c>
    </row>
    <row r="518" spans="1:1" ht="15" customHeight="1" x14ac:dyDescent="0.25">
      <c r="A518" s="3" t="s">
        <v>589</v>
      </c>
    </row>
    <row r="519" spans="1:1" ht="15" customHeight="1" x14ac:dyDescent="0.25">
      <c r="A519" s="3" t="s">
        <v>590</v>
      </c>
    </row>
    <row r="520" spans="1:1" ht="15" customHeight="1" x14ac:dyDescent="0.25">
      <c r="A520" s="3" t="s">
        <v>591</v>
      </c>
    </row>
    <row r="521" spans="1:1" ht="15" customHeight="1" x14ac:dyDescent="0.25">
      <c r="A521" s="3" t="s">
        <v>592</v>
      </c>
    </row>
    <row r="522" spans="1:1" ht="15" customHeight="1" x14ac:dyDescent="0.25">
      <c r="A522" s="3" t="s">
        <v>593</v>
      </c>
    </row>
    <row r="523" spans="1:1" ht="15" customHeight="1" x14ac:dyDescent="0.25">
      <c r="A523" s="3" t="s">
        <v>594</v>
      </c>
    </row>
    <row r="524" spans="1:1" ht="15" customHeight="1" x14ac:dyDescent="0.25">
      <c r="A524" s="3" t="s">
        <v>595</v>
      </c>
    </row>
    <row r="525" spans="1:1" ht="15" customHeight="1" x14ac:dyDescent="0.25">
      <c r="A525" s="3" t="s">
        <v>596</v>
      </c>
    </row>
    <row r="526" spans="1:1" ht="15" customHeight="1" x14ac:dyDescent="0.25">
      <c r="A526" s="3" t="s">
        <v>597</v>
      </c>
    </row>
    <row r="527" spans="1:1" ht="15" customHeight="1" x14ac:dyDescent="0.25">
      <c r="A527" s="3" t="s">
        <v>598</v>
      </c>
    </row>
    <row r="528" spans="1:1" ht="15" customHeight="1" x14ac:dyDescent="0.25">
      <c r="A528" s="3" t="s">
        <v>599</v>
      </c>
    </row>
    <row r="529" spans="1:1" ht="15" customHeight="1" x14ac:dyDescent="0.25">
      <c r="A529" s="3" t="s">
        <v>600</v>
      </c>
    </row>
    <row r="530" spans="1:1" ht="15" customHeight="1" x14ac:dyDescent="0.25">
      <c r="A530" s="3" t="s">
        <v>601</v>
      </c>
    </row>
    <row r="531" spans="1:1" ht="15" customHeight="1" x14ac:dyDescent="0.25">
      <c r="A531" s="3" t="s">
        <v>602</v>
      </c>
    </row>
    <row r="532" spans="1:1" ht="15" customHeight="1" x14ac:dyDescent="0.25">
      <c r="A532" s="3" t="s">
        <v>603</v>
      </c>
    </row>
    <row r="533" spans="1:1" ht="15" customHeight="1" x14ac:dyDescent="0.25">
      <c r="A533" s="3" t="s">
        <v>604</v>
      </c>
    </row>
    <row r="534" spans="1:1" ht="15" customHeight="1" x14ac:dyDescent="0.25">
      <c r="A534" s="3" t="s">
        <v>605</v>
      </c>
    </row>
    <row r="535" spans="1:1" ht="15" customHeight="1" x14ac:dyDescent="0.25">
      <c r="A535" s="3" t="s">
        <v>606</v>
      </c>
    </row>
    <row r="536" spans="1:1" ht="15" customHeight="1" x14ac:dyDescent="0.25">
      <c r="A536" s="3" t="s">
        <v>607</v>
      </c>
    </row>
    <row r="537" spans="1:1" ht="15" customHeight="1" x14ac:dyDescent="0.25">
      <c r="A537" s="3" t="s">
        <v>608</v>
      </c>
    </row>
    <row r="538" spans="1:1" ht="15" customHeight="1" x14ac:dyDescent="0.25">
      <c r="A538" s="3" t="s">
        <v>609</v>
      </c>
    </row>
    <row r="539" spans="1:1" ht="15" customHeight="1" x14ac:dyDescent="0.25">
      <c r="A539" s="3" t="s">
        <v>610</v>
      </c>
    </row>
    <row r="540" spans="1:1" ht="15" customHeight="1" x14ac:dyDescent="0.25">
      <c r="A540" s="3" t="s">
        <v>611</v>
      </c>
    </row>
    <row r="541" spans="1:1" ht="15" customHeight="1" x14ac:dyDescent="0.25">
      <c r="A541" s="3" t="s">
        <v>612</v>
      </c>
    </row>
    <row r="542" spans="1:1" ht="15" customHeight="1" x14ac:dyDescent="0.25">
      <c r="A542" s="3" t="s">
        <v>613</v>
      </c>
    </row>
    <row r="543" spans="1:1" ht="15" customHeight="1" x14ac:dyDescent="0.25">
      <c r="A543" s="3" t="s">
        <v>614</v>
      </c>
    </row>
    <row r="544" spans="1:1" ht="15" customHeight="1" x14ac:dyDescent="0.25">
      <c r="A544" s="3" t="s">
        <v>615</v>
      </c>
    </row>
    <row r="545" spans="1:1" ht="15" customHeight="1" x14ac:dyDescent="0.25">
      <c r="A545" s="3" t="s">
        <v>616</v>
      </c>
    </row>
    <row r="546" spans="1:1" ht="15" customHeight="1" x14ac:dyDescent="0.25">
      <c r="A546" s="3" t="s">
        <v>617</v>
      </c>
    </row>
    <row r="547" spans="1:1" ht="15" customHeight="1" x14ac:dyDescent="0.25">
      <c r="A547" s="3" t="s">
        <v>618</v>
      </c>
    </row>
    <row r="548" spans="1:1" ht="15" customHeight="1" x14ac:dyDescent="0.25">
      <c r="A548" s="3" t="s">
        <v>619</v>
      </c>
    </row>
    <row r="549" spans="1:1" ht="15" customHeight="1" x14ac:dyDescent="0.25">
      <c r="A549" s="3" t="s">
        <v>620</v>
      </c>
    </row>
    <row r="550" spans="1:1" ht="15" customHeight="1" x14ac:dyDescent="0.25">
      <c r="A550" s="3" t="s">
        <v>621</v>
      </c>
    </row>
    <row r="551" spans="1:1" ht="15" customHeight="1" x14ac:dyDescent="0.25">
      <c r="A551" s="3" t="s">
        <v>622</v>
      </c>
    </row>
    <row r="552" spans="1:1" ht="15" customHeight="1" x14ac:dyDescent="0.25">
      <c r="A552" s="3" t="s">
        <v>623</v>
      </c>
    </row>
    <row r="553" spans="1:1" ht="15" customHeight="1" x14ac:dyDescent="0.25">
      <c r="A553" s="3" t="s">
        <v>624</v>
      </c>
    </row>
    <row r="554" spans="1:1" ht="15" customHeight="1" x14ac:dyDescent="0.25">
      <c r="A554" s="3" t="s">
        <v>625</v>
      </c>
    </row>
    <row r="555" spans="1:1" ht="15" customHeight="1" x14ac:dyDescent="0.25">
      <c r="A555" s="3" t="s">
        <v>626</v>
      </c>
    </row>
    <row r="556" spans="1:1" ht="15" customHeight="1" x14ac:dyDescent="0.25">
      <c r="A556" s="3" t="s">
        <v>627</v>
      </c>
    </row>
    <row r="557" spans="1:1" ht="15" customHeight="1" x14ac:dyDescent="0.25">
      <c r="A557" s="3" t="s">
        <v>628</v>
      </c>
    </row>
    <row r="558" spans="1:1" ht="15" customHeight="1" x14ac:dyDescent="0.25">
      <c r="A558" s="3" t="s">
        <v>629</v>
      </c>
    </row>
    <row r="559" spans="1:1" ht="15" customHeight="1" x14ac:dyDescent="0.25">
      <c r="A559" s="3" t="s">
        <v>630</v>
      </c>
    </row>
    <row r="560" spans="1:1" ht="15" customHeight="1" x14ac:dyDescent="0.25">
      <c r="A560" s="3" t="s">
        <v>631</v>
      </c>
    </row>
    <row r="561" spans="1:1" ht="15" customHeight="1" x14ac:dyDescent="0.25">
      <c r="A561" s="3" t="s">
        <v>632</v>
      </c>
    </row>
    <row r="562" spans="1:1" ht="15" customHeight="1" x14ac:dyDescent="0.25">
      <c r="A562" s="3" t="s">
        <v>633</v>
      </c>
    </row>
    <row r="563" spans="1:1" ht="15" customHeight="1" x14ac:dyDescent="0.25">
      <c r="A563" s="3" t="s">
        <v>634</v>
      </c>
    </row>
    <row r="564" spans="1:1" ht="15" customHeight="1" x14ac:dyDescent="0.25">
      <c r="A564" s="3" t="s">
        <v>635</v>
      </c>
    </row>
    <row r="565" spans="1:1" ht="15" customHeight="1" x14ac:dyDescent="0.25">
      <c r="A565" s="3" t="s">
        <v>636</v>
      </c>
    </row>
    <row r="566" spans="1:1" ht="15" customHeight="1" x14ac:dyDescent="0.25">
      <c r="A566" s="3" t="s">
        <v>637</v>
      </c>
    </row>
    <row r="567" spans="1:1" ht="15" customHeight="1" x14ac:dyDescent="0.25">
      <c r="A567" s="3" t="s">
        <v>638</v>
      </c>
    </row>
    <row r="568" spans="1:1" ht="15" customHeight="1" x14ac:dyDescent="0.25">
      <c r="A568" s="3" t="s">
        <v>639</v>
      </c>
    </row>
    <row r="569" spans="1:1" ht="15" customHeight="1" x14ac:dyDescent="0.25">
      <c r="A569" s="3" t="s">
        <v>640</v>
      </c>
    </row>
    <row r="570" spans="1:1" ht="15" customHeight="1" x14ac:dyDescent="0.25">
      <c r="A570" s="3" t="s">
        <v>641</v>
      </c>
    </row>
    <row r="571" spans="1:1" ht="15" customHeight="1" x14ac:dyDescent="0.25">
      <c r="A571" s="3" t="s">
        <v>642</v>
      </c>
    </row>
    <row r="572" spans="1:1" ht="15" customHeight="1" x14ac:dyDescent="0.25">
      <c r="A572" s="3" t="s">
        <v>643</v>
      </c>
    </row>
    <row r="573" spans="1:1" ht="15" customHeight="1" x14ac:dyDescent="0.25">
      <c r="A573" s="3" t="s">
        <v>644</v>
      </c>
    </row>
    <row r="574" spans="1:1" ht="15" customHeight="1" x14ac:dyDescent="0.25">
      <c r="A574" s="3" t="s">
        <v>645</v>
      </c>
    </row>
    <row r="575" spans="1:1" ht="15" customHeight="1" x14ac:dyDescent="0.25">
      <c r="A575" s="3" t="s">
        <v>646</v>
      </c>
    </row>
    <row r="576" spans="1:1" ht="15" customHeight="1" x14ac:dyDescent="0.25">
      <c r="A576" s="3" t="s">
        <v>647</v>
      </c>
    </row>
    <row r="577" spans="1:1" ht="15" customHeight="1" x14ac:dyDescent="0.25">
      <c r="A577" s="3" t="s">
        <v>648</v>
      </c>
    </row>
    <row r="578" spans="1:1" ht="15" customHeight="1" x14ac:dyDescent="0.25">
      <c r="A578" s="3" t="s">
        <v>649</v>
      </c>
    </row>
    <row r="579" spans="1:1" ht="15" customHeight="1" x14ac:dyDescent="0.25">
      <c r="A579" s="3" t="s">
        <v>650</v>
      </c>
    </row>
    <row r="580" spans="1:1" ht="15" customHeight="1" x14ac:dyDescent="0.25">
      <c r="A580" s="3" t="s">
        <v>651</v>
      </c>
    </row>
    <row r="581" spans="1:1" ht="15" customHeight="1" x14ac:dyDescent="0.25">
      <c r="A581" s="3" t="s">
        <v>652</v>
      </c>
    </row>
    <row r="582" spans="1:1" ht="15" customHeight="1" x14ac:dyDescent="0.25">
      <c r="A582" s="3" t="s">
        <v>653</v>
      </c>
    </row>
    <row r="583" spans="1:1" ht="15" customHeight="1" x14ac:dyDescent="0.25">
      <c r="A583" s="3" t="s">
        <v>654</v>
      </c>
    </row>
    <row r="584" spans="1:1" ht="15" customHeight="1" x14ac:dyDescent="0.25">
      <c r="A584" s="3" t="s">
        <v>655</v>
      </c>
    </row>
    <row r="585" spans="1:1" ht="15" customHeight="1" x14ac:dyDescent="0.25">
      <c r="A585" s="3" t="s">
        <v>656</v>
      </c>
    </row>
    <row r="586" spans="1:1" ht="15" customHeight="1" x14ac:dyDescent="0.25">
      <c r="A586" s="3" t="s">
        <v>657</v>
      </c>
    </row>
    <row r="587" spans="1:1" ht="15" customHeight="1" x14ac:dyDescent="0.25">
      <c r="A587" s="3" t="s">
        <v>658</v>
      </c>
    </row>
    <row r="588" spans="1:1" ht="15" customHeight="1" x14ac:dyDescent="0.25">
      <c r="A588" s="3" t="s">
        <v>659</v>
      </c>
    </row>
    <row r="589" spans="1:1" ht="15" customHeight="1" x14ac:dyDescent="0.25">
      <c r="A589" s="3" t="s">
        <v>660</v>
      </c>
    </row>
    <row r="590" spans="1:1" ht="15" customHeight="1" x14ac:dyDescent="0.25">
      <c r="A590" s="3" t="s">
        <v>661</v>
      </c>
    </row>
    <row r="591" spans="1:1" ht="15" customHeight="1" x14ac:dyDescent="0.25">
      <c r="A591" s="3" t="s">
        <v>662</v>
      </c>
    </row>
    <row r="592" spans="1:1" ht="15" customHeight="1" x14ac:dyDescent="0.25">
      <c r="A592" s="3" t="s">
        <v>663</v>
      </c>
    </row>
    <row r="593" spans="1:1" ht="15" customHeight="1" x14ac:dyDescent="0.25">
      <c r="A593" s="3" t="s">
        <v>664</v>
      </c>
    </row>
    <row r="594" spans="1:1" ht="15" customHeight="1" x14ac:dyDescent="0.25">
      <c r="A594" s="3" t="s">
        <v>665</v>
      </c>
    </row>
    <row r="595" spans="1:1" ht="15" customHeight="1" x14ac:dyDescent="0.25">
      <c r="A595" s="3" t="s">
        <v>666</v>
      </c>
    </row>
    <row r="596" spans="1:1" ht="15" customHeight="1" x14ac:dyDescent="0.25">
      <c r="A596" s="3" t="s">
        <v>667</v>
      </c>
    </row>
    <row r="597" spans="1:1" ht="15" customHeight="1" x14ac:dyDescent="0.25">
      <c r="A597" s="3" t="s">
        <v>668</v>
      </c>
    </row>
    <row r="598" spans="1:1" ht="15" customHeight="1" x14ac:dyDescent="0.25">
      <c r="A598" s="3" t="s">
        <v>669</v>
      </c>
    </row>
    <row r="599" spans="1:1" ht="15" customHeight="1" x14ac:dyDescent="0.25">
      <c r="A599" s="3" t="s">
        <v>670</v>
      </c>
    </row>
    <row r="600" spans="1:1" ht="15" customHeight="1" x14ac:dyDescent="0.25">
      <c r="A600" s="3" t="s">
        <v>671</v>
      </c>
    </row>
    <row r="601" spans="1:1" ht="15" customHeight="1" x14ac:dyDescent="0.25">
      <c r="A601" s="3" t="s">
        <v>672</v>
      </c>
    </row>
    <row r="602" spans="1:1" ht="15" customHeight="1" x14ac:dyDescent="0.25">
      <c r="A602" s="3" t="s">
        <v>673</v>
      </c>
    </row>
    <row r="603" spans="1:1" ht="15" customHeight="1" x14ac:dyDescent="0.25">
      <c r="A603" s="3" t="s">
        <v>674</v>
      </c>
    </row>
    <row r="604" spans="1:1" ht="15" customHeight="1" x14ac:dyDescent="0.25">
      <c r="A604" s="3" t="s">
        <v>675</v>
      </c>
    </row>
    <row r="605" spans="1:1" ht="15" customHeight="1" x14ac:dyDescent="0.25">
      <c r="A605" s="3" t="s">
        <v>676</v>
      </c>
    </row>
    <row r="606" spans="1:1" ht="15" customHeight="1" x14ac:dyDescent="0.25">
      <c r="A606" s="3" t="s">
        <v>677</v>
      </c>
    </row>
    <row r="607" spans="1:1" ht="15" customHeight="1" x14ac:dyDescent="0.25">
      <c r="A607" s="3" t="s">
        <v>678</v>
      </c>
    </row>
    <row r="608" spans="1:1" ht="15" customHeight="1" x14ac:dyDescent="0.25">
      <c r="A608" s="3" t="s">
        <v>679</v>
      </c>
    </row>
    <row r="609" spans="1:1" ht="15" customHeight="1" x14ac:dyDescent="0.25">
      <c r="A609" s="3" t="s">
        <v>680</v>
      </c>
    </row>
    <row r="610" spans="1:1" ht="15" customHeight="1" x14ac:dyDescent="0.25">
      <c r="A610" s="3" t="s">
        <v>681</v>
      </c>
    </row>
    <row r="611" spans="1:1" ht="15" customHeight="1" x14ac:dyDescent="0.25">
      <c r="A611" s="3" t="s">
        <v>682</v>
      </c>
    </row>
    <row r="612" spans="1:1" ht="15" customHeight="1" x14ac:dyDescent="0.25">
      <c r="A612" s="3" t="s">
        <v>683</v>
      </c>
    </row>
    <row r="613" spans="1:1" ht="15" customHeight="1" x14ac:dyDescent="0.25">
      <c r="A613" s="3" t="s">
        <v>684</v>
      </c>
    </row>
    <row r="614" spans="1:1" ht="15" customHeight="1" x14ac:dyDescent="0.25">
      <c r="A614" s="3" t="s">
        <v>685</v>
      </c>
    </row>
    <row r="615" spans="1:1" ht="15" customHeight="1" x14ac:dyDescent="0.25">
      <c r="A615" s="3" t="s">
        <v>686</v>
      </c>
    </row>
    <row r="616" spans="1:1" ht="15" customHeight="1" x14ac:dyDescent="0.25">
      <c r="A616" s="3" t="s">
        <v>687</v>
      </c>
    </row>
    <row r="617" spans="1:1" ht="15" customHeight="1" x14ac:dyDescent="0.25">
      <c r="A617" s="3" t="s">
        <v>688</v>
      </c>
    </row>
    <row r="618" spans="1:1" ht="15" customHeight="1" x14ac:dyDescent="0.25">
      <c r="A618" s="3" t="s">
        <v>689</v>
      </c>
    </row>
    <row r="619" spans="1:1" ht="15" customHeight="1" x14ac:dyDescent="0.25">
      <c r="A619" s="3" t="s">
        <v>690</v>
      </c>
    </row>
    <row r="620" spans="1:1" ht="15" customHeight="1" x14ac:dyDescent="0.25">
      <c r="A620" s="3" t="s">
        <v>691</v>
      </c>
    </row>
    <row r="621" spans="1:1" ht="15" customHeight="1" x14ac:dyDescent="0.25">
      <c r="A621" s="3" t="s">
        <v>692</v>
      </c>
    </row>
    <row r="622" spans="1:1" ht="15" customHeight="1" x14ac:dyDescent="0.25">
      <c r="A622" s="3" t="s">
        <v>693</v>
      </c>
    </row>
    <row r="623" spans="1:1" ht="15" customHeight="1" x14ac:dyDescent="0.25">
      <c r="A623" s="3" t="s">
        <v>694</v>
      </c>
    </row>
    <row r="624" spans="1:1" ht="15" customHeight="1" x14ac:dyDescent="0.25">
      <c r="A624" s="3" t="s">
        <v>695</v>
      </c>
    </row>
    <row r="625" spans="1:1" ht="15" customHeight="1" x14ac:dyDescent="0.25">
      <c r="A625" s="3" t="s">
        <v>696</v>
      </c>
    </row>
    <row r="626" spans="1:1" ht="15" customHeight="1" x14ac:dyDescent="0.25">
      <c r="A626" s="3" t="s">
        <v>697</v>
      </c>
    </row>
    <row r="627" spans="1:1" ht="15" customHeight="1" x14ac:dyDescent="0.25">
      <c r="A627" s="3" t="s">
        <v>698</v>
      </c>
    </row>
    <row r="628" spans="1:1" ht="15" customHeight="1" x14ac:dyDescent="0.25">
      <c r="A628" s="3" t="s">
        <v>699</v>
      </c>
    </row>
    <row r="629" spans="1:1" ht="15" customHeight="1" x14ac:dyDescent="0.25">
      <c r="A629" s="3" t="s">
        <v>700</v>
      </c>
    </row>
    <row r="630" spans="1:1" ht="15" customHeight="1" x14ac:dyDescent="0.25">
      <c r="A630" s="3" t="s">
        <v>701</v>
      </c>
    </row>
    <row r="631" spans="1:1" ht="15" customHeight="1" x14ac:dyDescent="0.25">
      <c r="A631" s="3" t="s">
        <v>702</v>
      </c>
    </row>
    <row r="632" spans="1:1" ht="15" customHeight="1" x14ac:dyDescent="0.25">
      <c r="A632" s="3" t="s">
        <v>703</v>
      </c>
    </row>
    <row r="633" spans="1:1" ht="15" customHeight="1" x14ac:dyDescent="0.25">
      <c r="A633" s="3" t="s">
        <v>704</v>
      </c>
    </row>
    <row r="634" spans="1:1" ht="15" customHeight="1" x14ac:dyDescent="0.25">
      <c r="A634" s="3" t="s">
        <v>705</v>
      </c>
    </row>
    <row r="635" spans="1:1" ht="15" customHeight="1" x14ac:dyDescent="0.25">
      <c r="A635" s="3" t="s">
        <v>706</v>
      </c>
    </row>
    <row r="636" spans="1:1" ht="15" customHeight="1" x14ac:dyDescent="0.25">
      <c r="A636" s="3" t="s">
        <v>707</v>
      </c>
    </row>
    <row r="637" spans="1:1" ht="15" customHeight="1" x14ac:dyDescent="0.25">
      <c r="A637" s="3" t="s">
        <v>708</v>
      </c>
    </row>
    <row r="638" spans="1:1" ht="15" customHeight="1" x14ac:dyDescent="0.25">
      <c r="A638" s="3" t="s">
        <v>709</v>
      </c>
    </row>
    <row r="639" spans="1:1" ht="15" customHeight="1" x14ac:dyDescent="0.25">
      <c r="A639" s="3" t="s">
        <v>710</v>
      </c>
    </row>
    <row r="640" spans="1:1" ht="15" customHeight="1" x14ac:dyDescent="0.25">
      <c r="A640" s="3" t="s">
        <v>711</v>
      </c>
    </row>
    <row r="641" spans="1:1" ht="15" customHeight="1" x14ac:dyDescent="0.25">
      <c r="A641" s="3" t="s">
        <v>712</v>
      </c>
    </row>
    <row r="642" spans="1:1" ht="15" customHeight="1" x14ac:dyDescent="0.25">
      <c r="A642" s="3" t="s">
        <v>713</v>
      </c>
    </row>
    <row r="643" spans="1:1" ht="15" customHeight="1" x14ac:dyDescent="0.25">
      <c r="A643" s="3" t="s">
        <v>714</v>
      </c>
    </row>
    <row r="644" spans="1:1" ht="15" customHeight="1" x14ac:dyDescent="0.25">
      <c r="A644" s="3" t="s">
        <v>715</v>
      </c>
    </row>
    <row r="645" spans="1:1" ht="15" customHeight="1" x14ac:dyDescent="0.25">
      <c r="A645" s="3" t="s">
        <v>716</v>
      </c>
    </row>
    <row r="646" spans="1:1" ht="15" customHeight="1" x14ac:dyDescent="0.25">
      <c r="A646" s="3" t="s">
        <v>717</v>
      </c>
    </row>
    <row r="647" spans="1:1" ht="15" customHeight="1" x14ac:dyDescent="0.25">
      <c r="A647" s="3" t="s">
        <v>718</v>
      </c>
    </row>
    <row r="648" spans="1:1" ht="15" customHeight="1" x14ac:dyDescent="0.25">
      <c r="A648" s="3" t="s">
        <v>719</v>
      </c>
    </row>
    <row r="649" spans="1:1" ht="15" customHeight="1" x14ac:dyDescent="0.25">
      <c r="A649" s="3" t="s">
        <v>720</v>
      </c>
    </row>
    <row r="650" spans="1:1" ht="15" customHeight="1" x14ac:dyDescent="0.25">
      <c r="A650" s="3" t="s">
        <v>721</v>
      </c>
    </row>
    <row r="651" spans="1:1" ht="15" customHeight="1" x14ac:dyDescent="0.25">
      <c r="A651" s="3" t="s">
        <v>722</v>
      </c>
    </row>
    <row r="652" spans="1:1" ht="15" customHeight="1" x14ac:dyDescent="0.25">
      <c r="A652" s="3" t="s">
        <v>723</v>
      </c>
    </row>
    <row r="653" spans="1:1" ht="15" customHeight="1" x14ac:dyDescent="0.25">
      <c r="A653" s="3" t="s">
        <v>724</v>
      </c>
    </row>
    <row r="654" spans="1:1" ht="15" customHeight="1" x14ac:dyDescent="0.25">
      <c r="A654" s="3" t="s">
        <v>725</v>
      </c>
    </row>
    <row r="655" spans="1:1" ht="15" customHeight="1" x14ac:dyDescent="0.25">
      <c r="A655" s="3" t="s">
        <v>726</v>
      </c>
    </row>
    <row r="656" spans="1:1" ht="15" customHeight="1" x14ac:dyDescent="0.25">
      <c r="A656" s="3" t="s">
        <v>727</v>
      </c>
    </row>
    <row r="657" spans="1:1" ht="15" customHeight="1" x14ac:dyDescent="0.25">
      <c r="A657" s="3" t="s">
        <v>728</v>
      </c>
    </row>
    <row r="658" spans="1:1" ht="15" customHeight="1" x14ac:dyDescent="0.25">
      <c r="A658" s="3" t="s">
        <v>729</v>
      </c>
    </row>
    <row r="659" spans="1:1" ht="15" customHeight="1" x14ac:dyDescent="0.25">
      <c r="A659" s="3" t="s">
        <v>730</v>
      </c>
    </row>
    <row r="660" spans="1:1" ht="15" customHeight="1" x14ac:dyDescent="0.25">
      <c r="A660" s="3" t="s">
        <v>731</v>
      </c>
    </row>
    <row r="661" spans="1:1" ht="15" customHeight="1" x14ac:dyDescent="0.25">
      <c r="A661" s="3" t="s">
        <v>732</v>
      </c>
    </row>
    <row r="662" spans="1:1" ht="15" customHeight="1" x14ac:dyDescent="0.25">
      <c r="A662" s="3" t="s">
        <v>733</v>
      </c>
    </row>
    <row r="663" spans="1:1" ht="15" customHeight="1" x14ac:dyDescent="0.25">
      <c r="A663" s="3" t="s">
        <v>734</v>
      </c>
    </row>
    <row r="664" spans="1:1" ht="15" customHeight="1" x14ac:dyDescent="0.25">
      <c r="A664" s="3" t="s">
        <v>735</v>
      </c>
    </row>
    <row r="665" spans="1:1" ht="15" customHeight="1" x14ac:dyDescent="0.25">
      <c r="A665" s="3" t="s">
        <v>736</v>
      </c>
    </row>
    <row r="666" spans="1:1" ht="15" customHeight="1" x14ac:dyDescent="0.25">
      <c r="A666" s="3" t="s">
        <v>737</v>
      </c>
    </row>
    <row r="667" spans="1:1" ht="15" customHeight="1" x14ac:dyDescent="0.25">
      <c r="A667" s="3" t="s">
        <v>738</v>
      </c>
    </row>
    <row r="668" spans="1:1" ht="15" customHeight="1" x14ac:dyDescent="0.25">
      <c r="A668" s="3" t="s">
        <v>739</v>
      </c>
    </row>
    <row r="669" spans="1:1" ht="15" customHeight="1" x14ac:dyDescent="0.25">
      <c r="A669" s="3" t="s">
        <v>740</v>
      </c>
    </row>
    <row r="670" spans="1:1" ht="15" customHeight="1" x14ac:dyDescent="0.25">
      <c r="A670" s="3" t="s">
        <v>741</v>
      </c>
    </row>
    <row r="671" spans="1:1" ht="15" customHeight="1" x14ac:dyDescent="0.25">
      <c r="A671" s="3" t="s">
        <v>742</v>
      </c>
    </row>
    <row r="672" spans="1:1" ht="15" customHeight="1" x14ac:dyDescent="0.25">
      <c r="A672" s="3" t="s">
        <v>743</v>
      </c>
    </row>
    <row r="673" spans="1:1" ht="15" customHeight="1" x14ac:dyDescent="0.25">
      <c r="A673" s="3" t="s">
        <v>744</v>
      </c>
    </row>
    <row r="674" spans="1:1" ht="15" customHeight="1" x14ac:dyDescent="0.25">
      <c r="A674" s="3" t="s">
        <v>745</v>
      </c>
    </row>
    <row r="675" spans="1:1" ht="15" customHeight="1" x14ac:dyDescent="0.25">
      <c r="A675" s="3" t="s">
        <v>746</v>
      </c>
    </row>
    <row r="676" spans="1:1" ht="15" customHeight="1" x14ac:dyDescent="0.25">
      <c r="A676" s="3" t="s">
        <v>747</v>
      </c>
    </row>
    <row r="677" spans="1:1" ht="15" customHeight="1" x14ac:dyDescent="0.25">
      <c r="A677" s="3" t="s">
        <v>748</v>
      </c>
    </row>
    <row r="678" spans="1:1" ht="15" customHeight="1" x14ac:dyDescent="0.25">
      <c r="A678" s="3" t="s">
        <v>749</v>
      </c>
    </row>
    <row r="679" spans="1:1" ht="15" customHeight="1" x14ac:dyDescent="0.25">
      <c r="A679" s="3" t="s">
        <v>750</v>
      </c>
    </row>
    <row r="680" spans="1:1" ht="15" customHeight="1" x14ac:dyDescent="0.25">
      <c r="A680" s="3" t="s">
        <v>751</v>
      </c>
    </row>
    <row r="681" spans="1:1" ht="15" customHeight="1" x14ac:dyDescent="0.25">
      <c r="A681" s="3" t="s">
        <v>752</v>
      </c>
    </row>
    <row r="682" spans="1:1" ht="15" customHeight="1" x14ac:dyDescent="0.25">
      <c r="A682" s="3" t="s">
        <v>753</v>
      </c>
    </row>
    <row r="683" spans="1:1" ht="15" customHeight="1" x14ac:dyDescent="0.25">
      <c r="A683" s="3" t="s">
        <v>754</v>
      </c>
    </row>
    <row r="684" spans="1:1" ht="15" customHeight="1" x14ac:dyDescent="0.25">
      <c r="A684" s="3" t="s">
        <v>755</v>
      </c>
    </row>
    <row r="685" spans="1:1" ht="15" customHeight="1" x14ac:dyDescent="0.25">
      <c r="A685" s="3" t="s">
        <v>756</v>
      </c>
    </row>
    <row r="686" spans="1:1" ht="15" customHeight="1" x14ac:dyDescent="0.25">
      <c r="A686" s="3" t="s">
        <v>757</v>
      </c>
    </row>
    <row r="687" spans="1:1" ht="15" customHeight="1" x14ac:dyDescent="0.25">
      <c r="A687" s="3" t="s">
        <v>758</v>
      </c>
    </row>
    <row r="688" spans="1:1" ht="15" customHeight="1" x14ac:dyDescent="0.25">
      <c r="A688" s="3" t="s">
        <v>759</v>
      </c>
    </row>
    <row r="689" spans="1:1" ht="15" customHeight="1" x14ac:dyDescent="0.25">
      <c r="A689" s="3" t="s">
        <v>760</v>
      </c>
    </row>
    <row r="690" spans="1:1" ht="15" customHeight="1" x14ac:dyDescent="0.25">
      <c r="A690" s="3" t="s">
        <v>761</v>
      </c>
    </row>
    <row r="691" spans="1:1" ht="15" customHeight="1" x14ac:dyDescent="0.25">
      <c r="A691" s="3" t="s">
        <v>762</v>
      </c>
    </row>
    <row r="692" spans="1:1" ht="15" customHeight="1" x14ac:dyDescent="0.25">
      <c r="A692" s="3" t="s">
        <v>763</v>
      </c>
    </row>
    <row r="693" spans="1:1" ht="15" customHeight="1" x14ac:dyDescent="0.25">
      <c r="A693" s="3" t="s">
        <v>764</v>
      </c>
    </row>
    <row r="694" spans="1:1" ht="15" customHeight="1" x14ac:dyDescent="0.25">
      <c r="A694" s="3" t="s">
        <v>765</v>
      </c>
    </row>
    <row r="695" spans="1:1" ht="15" customHeight="1" x14ac:dyDescent="0.25">
      <c r="A695" s="3" t="s">
        <v>766</v>
      </c>
    </row>
    <row r="696" spans="1:1" ht="15" customHeight="1" x14ac:dyDescent="0.25">
      <c r="A696" s="3" t="s">
        <v>767</v>
      </c>
    </row>
    <row r="697" spans="1:1" ht="15" customHeight="1" x14ac:dyDescent="0.25">
      <c r="A697" s="3" t="s">
        <v>768</v>
      </c>
    </row>
    <row r="698" spans="1:1" ht="15" customHeight="1" x14ac:dyDescent="0.25">
      <c r="A698" s="3" t="s">
        <v>769</v>
      </c>
    </row>
    <row r="699" spans="1:1" ht="15" customHeight="1" x14ac:dyDescent="0.25">
      <c r="A699" s="3" t="s">
        <v>770</v>
      </c>
    </row>
    <row r="700" spans="1:1" ht="15" customHeight="1" x14ac:dyDescent="0.25">
      <c r="A700" s="3" t="s">
        <v>771</v>
      </c>
    </row>
    <row r="701" spans="1:1" ht="15" customHeight="1" x14ac:dyDescent="0.25">
      <c r="A701" s="3" t="s">
        <v>772</v>
      </c>
    </row>
    <row r="702" spans="1:1" ht="15" customHeight="1" x14ac:dyDescent="0.25">
      <c r="A702" s="3" t="s">
        <v>773</v>
      </c>
    </row>
    <row r="703" spans="1:1" ht="15" customHeight="1" x14ac:dyDescent="0.25">
      <c r="A703" s="3" t="s">
        <v>774</v>
      </c>
    </row>
    <row r="704" spans="1:1" ht="15" customHeight="1" x14ac:dyDescent="0.25">
      <c r="A704" s="3" t="s">
        <v>775</v>
      </c>
    </row>
    <row r="705" spans="1:1" ht="15" customHeight="1" x14ac:dyDescent="0.25">
      <c r="A705" s="3" t="s">
        <v>776</v>
      </c>
    </row>
    <row r="706" spans="1:1" ht="15" customHeight="1" x14ac:dyDescent="0.25">
      <c r="A706" s="3" t="s">
        <v>777</v>
      </c>
    </row>
    <row r="707" spans="1:1" ht="15" customHeight="1" x14ac:dyDescent="0.25">
      <c r="A707" s="3" t="s">
        <v>778</v>
      </c>
    </row>
    <row r="708" spans="1:1" ht="15" customHeight="1" x14ac:dyDescent="0.25">
      <c r="A708" s="3" t="s">
        <v>779</v>
      </c>
    </row>
    <row r="709" spans="1:1" ht="15" customHeight="1" x14ac:dyDescent="0.25">
      <c r="A709" s="3" t="s">
        <v>780</v>
      </c>
    </row>
    <row r="710" spans="1:1" ht="15" customHeight="1" x14ac:dyDescent="0.25">
      <c r="A710" s="3" t="s">
        <v>781</v>
      </c>
    </row>
    <row r="711" spans="1:1" ht="15" customHeight="1" x14ac:dyDescent="0.25">
      <c r="A711" s="3" t="s">
        <v>782</v>
      </c>
    </row>
    <row r="712" spans="1:1" ht="15" customHeight="1" x14ac:dyDescent="0.25">
      <c r="A712" s="3" t="s">
        <v>783</v>
      </c>
    </row>
    <row r="713" spans="1:1" ht="15" customHeight="1" x14ac:dyDescent="0.25">
      <c r="A713" s="3" t="s">
        <v>784</v>
      </c>
    </row>
    <row r="714" spans="1:1" ht="15" customHeight="1" x14ac:dyDescent="0.25">
      <c r="A714" s="3" t="s">
        <v>785</v>
      </c>
    </row>
    <row r="715" spans="1:1" ht="15" customHeight="1" x14ac:dyDescent="0.25">
      <c r="A715" s="3" t="s">
        <v>786</v>
      </c>
    </row>
    <row r="716" spans="1:1" ht="15" customHeight="1" x14ac:dyDescent="0.25">
      <c r="A716" s="3" t="s">
        <v>787</v>
      </c>
    </row>
    <row r="717" spans="1:1" ht="15" customHeight="1" x14ac:dyDescent="0.25">
      <c r="A717" s="3" t="s">
        <v>788</v>
      </c>
    </row>
    <row r="718" spans="1:1" ht="15" customHeight="1" x14ac:dyDescent="0.25">
      <c r="A718" s="3" t="s">
        <v>789</v>
      </c>
    </row>
    <row r="719" spans="1:1" ht="15" customHeight="1" x14ac:dyDescent="0.25">
      <c r="A719" s="3" t="s">
        <v>790</v>
      </c>
    </row>
    <row r="720" spans="1:1" ht="15" customHeight="1" x14ac:dyDescent="0.25">
      <c r="A720" s="3" t="s">
        <v>791</v>
      </c>
    </row>
    <row r="721" spans="1:1" ht="15" customHeight="1" x14ac:dyDescent="0.25">
      <c r="A721" s="3" t="s">
        <v>792</v>
      </c>
    </row>
    <row r="722" spans="1:1" ht="15" customHeight="1" x14ac:dyDescent="0.25">
      <c r="A722" s="3" t="s">
        <v>793</v>
      </c>
    </row>
    <row r="723" spans="1:1" ht="15" customHeight="1" x14ac:dyDescent="0.25">
      <c r="A723" s="3" t="s">
        <v>794</v>
      </c>
    </row>
    <row r="724" spans="1:1" ht="15" customHeight="1" x14ac:dyDescent="0.25">
      <c r="A724" s="3" t="s">
        <v>795</v>
      </c>
    </row>
    <row r="725" spans="1:1" ht="15" customHeight="1" x14ac:dyDescent="0.25">
      <c r="A725" s="3" t="s">
        <v>796</v>
      </c>
    </row>
    <row r="726" spans="1:1" ht="15" customHeight="1" x14ac:dyDescent="0.25">
      <c r="A726" s="3" t="s">
        <v>797</v>
      </c>
    </row>
    <row r="727" spans="1:1" ht="15" customHeight="1" x14ac:dyDescent="0.25">
      <c r="A727" s="3" t="s">
        <v>798</v>
      </c>
    </row>
    <row r="728" spans="1:1" ht="15" customHeight="1" x14ac:dyDescent="0.25">
      <c r="A728" s="3" t="s">
        <v>799</v>
      </c>
    </row>
    <row r="729" spans="1:1" ht="15" customHeight="1" x14ac:dyDescent="0.25">
      <c r="A729" s="3" t="s">
        <v>800</v>
      </c>
    </row>
    <row r="730" spans="1:1" ht="15" customHeight="1" x14ac:dyDescent="0.25">
      <c r="A730" s="3" t="s">
        <v>801</v>
      </c>
    </row>
    <row r="731" spans="1:1" ht="15" customHeight="1" x14ac:dyDescent="0.25">
      <c r="A731" s="3" t="s">
        <v>802</v>
      </c>
    </row>
    <row r="732" spans="1:1" ht="15" customHeight="1" x14ac:dyDescent="0.25">
      <c r="A732" s="3" t="s">
        <v>803</v>
      </c>
    </row>
    <row r="733" spans="1:1" ht="15" customHeight="1" x14ac:dyDescent="0.25">
      <c r="A733" s="3" t="s">
        <v>804</v>
      </c>
    </row>
    <row r="734" spans="1:1" ht="15" customHeight="1" x14ac:dyDescent="0.25">
      <c r="A734" s="3" t="s">
        <v>805</v>
      </c>
    </row>
    <row r="735" spans="1:1" ht="15" customHeight="1" x14ac:dyDescent="0.25">
      <c r="A735" s="3" t="s">
        <v>806</v>
      </c>
    </row>
    <row r="736" spans="1:1" ht="15" customHeight="1" x14ac:dyDescent="0.25">
      <c r="A736" s="3" t="s">
        <v>807</v>
      </c>
    </row>
    <row r="737" spans="1:1" ht="15" customHeight="1" x14ac:dyDescent="0.25">
      <c r="A737" s="3" t="s">
        <v>808</v>
      </c>
    </row>
    <row r="738" spans="1:1" ht="15" customHeight="1" x14ac:dyDescent="0.25">
      <c r="A738" s="3" t="s">
        <v>809</v>
      </c>
    </row>
    <row r="739" spans="1:1" ht="15" customHeight="1" x14ac:dyDescent="0.25">
      <c r="A739" s="3" t="s">
        <v>810</v>
      </c>
    </row>
    <row r="740" spans="1:1" ht="15" customHeight="1" x14ac:dyDescent="0.25">
      <c r="A740" s="3" t="s">
        <v>811</v>
      </c>
    </row>
    <row r="741" spans="1:1" ht="15" customHeight="1" x14ac:dyDescent="0.25">
      <c r="A741" s="3" t="s">
        <v>812</v>
      </c>
    </row>
    <row r="742" spans="1:1" ht="15" customHeight="1" x14ac:dyDescent="0.25">
      <c r="A742" s="3" t="s">
        <v>813</v>
      </c>
    </row>
    <row r="743" spans="1:1" ht="15" customHeight="1" x14ac:dyDescent="0.25">
      <c r="A743" s="3" t="s">
        <v>814</v>
      </c>
    </row>
    <row r="744" spans="1:1" ht="15" customHeight="1" x14ac:dyDescent="0.25">
      <c r="A744" s="3" t="s">
        <v>815</v>
      </c>
    </row>
    <row r="745" spans="1:1" ht="15" customHeight="1" x14ac:dyDescent="0.25">
      <c r="A745" s="3" t="s">
        <v>816</v>
      </c>
    </row>
    <row r="746" spans="1:1" ht="15" customHeight="1" x14ac:dyDescent="0.25">
      <c r="A746" s="3" t="s">
        <v>817</v>
      </c>
    </row>
    <row r="747" spans="1:1" ht="15" customHeight="1" x14ac:dyDescent="0.25">
      <c r="A747" s="3" t="s">
        <v>818</v>
      </c>
    </row>
    <row r="748" spans="1:1" ht="15" customHeight="1" x14ac:dyDescent="0.25">
      <c r="A748" s="3" t="s">
        <v>819</v>
      </c>
    </row>
    <row r="749" spans="1:1" ht="15" customHeight="1" x14ac:dyDescent="0.25">
      <c r="A749" s="3" t="s">
        <v>820</v>
      </c>
    </row>
    <row r="750" spans="1:1" ht="15" customHeight="1" x14ac:dyDescent="0.25">
      <c r="A750" s="3" t="s">
        <v>821</v>
      </c>
    </row>
    <row r="751" spans="1:1" ht="15" customHeight="1" x14ac:dyDescent="0.25">
      <c r="A751" s="3" t="s">
        <v>822</v>
      </c>
    </row>
    <row r="752" spans="1:1" ht="15" customHeight="1" x14ac:dyDescent="0.25">
      <c r="A752" s="3" t="s">
        <v>823</v>
      </c>
    </row>
    <row r="753" spans="1:1" ht="15" customHeight="1" x14ac:dyDescent="0.25">
      <c r="A753" s="3" t="s">
        <v>824</v>
      </c>
    </row>
    <row r="754" spans="1:1" ht="15" customHeight="1" x14ac:dyDescent="0.25">
      <c r="A754" s="3" t="s">
        <v>825</v>
      </c>
    </row>
    <row r="755" spans="1:1" ht="15" customHeight="1" x14ac:dyDescent="0.25">
      <c r="A755" s="3" t="s">
        <v>826</v>
      </c>
    </row>
    <row r="756" spans="1:1" ht="15" customHeight="1" x14ac:dyDescent="0.25">
      <c r="A756" s="3" t="s">
        <v>827</v>
      </c>
    </row>
    <row r="757" spans="1:1" ht="15" customHeight="1" x14ac:dyDescent="0.25">
      <c r="A757" s="3" t="s">
        <v>828</v>
      </c>
    </row>
    <row r="758" spans="1:1" ht="15" customHeight="1" x14ac:dyDescent="0.25">
      <c r="A758" s="3" t="s">
        <v>829</v>
      </c>
    </row>
    <row r="759" spans="1:1" ht="15" customHeight="1" x14ac:dyDescent="0.25">
      <c r="A759" s="3" t="s">
        <v>830</v>
      </c>
    </row>
    <row r="760" spans="1:1" ht="15" customHeight="1" x14ac:dyDescent="0.25">
      <c r="A760" s="3" t="s">
        <v>831</v>
      </c>
    </row>
    <row r="761" spans="1:1" ht="15" customHeight="1" x14ac:dyDescent="0.25">
      <c r="A761" s="3" t="s">
        <v>832</v>
      </c>
    </row>
    <row r="762" spans="1:1" ht="15" customHeight="1" x14ac:dyDescent="0.25">
      <c r="A762" s="3" t="s">
        <v>833</v>
      </c>
    </row>
    <row r="763" spans="1:1" ht="15" customHeight="1" x14ac:dyDescent="0.25">
      <c r="A763" s="3" t="s">
        <v>834</v>
      </c>
    </row>
    <row r="764" spans="1:1" ht="15" customHeight="1" x14ac:dyDescent="0.25">
      <c r="A764" s="3" t="s">
        <v>835</v>
      </c>
    </row>
    <row r="765" spans="1:1" ht="15" customHeight="1" x14ac:dyDescent="0.25">
      <c r="A765" s="3" t="s">
        <v>836</v>
      </c>
    </row>
    <row r="766" spans="1:1" ht="15" customHeight="1" x14ac:dyDescent="0.25">
      <c r="A766" s="3" t="s">
        <v>837</v>
      </c>
    </row>
    <row r="767" spans="1:1" ht="15" customHeight="1" x14ac:dyDescent="0.25">
      <c r="A767" s="3" t="s">
        <v>838</v>
      </c>
    </row>
    <row r="768" spans="1:1" ht="15" customHeight="1" x14ac:dyDescent="0.25">
      <c r="A768" s="3" t="s">
        <v>839</v>
      </c>
    </row>
    <row r="769" spans="1:1" ht="15" customHeight="1" x14ac:dyDescent="0.25">
      <c r="A769" s="3" t="s">
        <v>840</v>
      </c>
    </row>
    <row r="770" spans="1:1" ht="15" customHeight="1" x14ac:dyDescent="0.25">
      <c r="A770" s="3" t="s">
        <v>841</v>
      </c>
    </row>
    <row r="771" spans="1:1" ht="15" customHeight="1" x14ac:dyDescent="0.25">
      <c r="A771" s="3" t="s">
        <v>842</v>
      </c>
    </row>
    <row r="772" spans="1:1" ht="15" customHeight="1" x14ac:dyDescent="0.25">
      <c r="A772" s="3" t="s">
        <v>843</v>
      </c>
    </row>
    <row r="773" spans="1:1" ht="15" customHeight="1" x14ac:dyDescent="0.25">
      <c r="A773" s="3" t="s">
        <v>844</v>
      </c>
    </row>
    <row r="774" spans="1:1" ht="15" customHeight="1" x14ac:dyDescent="0.25">
      <c r="A774" s="3" t="s">
        <v>845</v>
      </c>
    </row>
    <row r="775" spans="1:1" ht="15" customHeight="1" x14ac:dyDescent="0.25">
      <c r="A775" s="3" t="s">
        <v>846</v>
      </c>
    </row>
    <row r="776" spans="1:1" ht="15" customHeight="1" x14ac:dyDescent="0.25">
      <c r="A776" s="3" t="s">
        <v>847</v>
      </c>
    </row>
    <row r="777" spans="1:1" ht="15" customHeight="1" x14ac:dyDescent="0.25">
      <c r="A777" s="3" t="s">
        <v>848</v>
      </c>
    </row>
    <row r="778" spans="1:1" ht="15" customHeight="1" x14ac:dyDescent="0.25">
      <c r="A778" s="3" t="s">
        <v>849</v>
      </c>
    </row>
    <row r="779" spans="1:1" ht="15" customHeight="1" x14ac:dyDescent="0.25">
      <c r="A779" s="3" t="s">
        <v>850</v>
      </c>
    </row>
    <row r="780" spans="1:1" ht="15" customHeight="1" x14ac:dyDescent="0.25">
      <c r="A780" s="3" t="s">
        <v>851</v>
      </c>
    </row>
    <row r="781" spans="1:1" ht="15" customHeight="1" x14ac:dyDescent="0.25">
      <c r="A781" s="3" t="s">
        <v>852</v>
      </c>
    </row>
    <row r="782" spans="1:1" ht="15" customHeight="1" x14ac:dyDescent="0.25">
      <c r="A782" s="3" t="s">
        <v>853</v>
      </c>
    </row>
    <row r="783" spans="1:1" ht="15" customHeight="1" x14ac:dyDescent="0.25">
      <c r="A783" s="3" t="s">
        <v>854</v>
      </c>
    </row>
    <row r="784" spans="1:1" ht="15" customHeight="1" x14ac:dyDescent="0.25">
      <c r="A784" s="3" t="s">
        <v>855</v>
      </c>
    </row>
    <row r="785" spans="1:1" ht="15" customHeight="1" x14ac:dyDescent="0.25">
      <c r="A785" s="3" t="s">
        <v>856</v>
      </c>
    </row>
    <row r="786" spans="1:1" ht="15" customHeight="1" x14ac:dyDescent="0.25">
      <c r="A786" s="3" t="s">
        <v>857</v>
      </c>
    </row>
    <row r="787" spans="1:1" ht="15" customHeight="1" x14ac:dyDescent="0.25">
      <c r="A787" s="3" t="s">
        <v>858</v>
      </c>
    </row>
    <row r="788" spans="1:1" ht="15" customHeight="1" x14ac:dyDescent="0.25">
      <c r="A788" s="3" t="s">
        <v>859</v>
      </c>
    </row>
    <row r="789" spans="1:1" ht="15" customHeight="1" x14ac:dyDescent="0.25">
      <c r="A789" s="3" t="s">
        <v>860</v>
      </c>
    </row>
    <row r="790" spans="1:1" ht="15" customHeight="1" x14ac:dyDescent="0.25">
      <c r="A790" s="3" t="s">
        <v>861</v>
      </c>
    </row>
    <row r="791" spans="1:1" ht="15" customHeight="1" x14ac:dyDescent="0.25">
      <c r="A791" s="3" t="s">
        <v>862</v>
      </c>
    </row>
    <row r="792" spans="1:1" ht="15" customHeight="1" x14ac:dyDescent="0.25">
      <c r="A792" s="3" t="s">
        <v>863</v>
      </c>
    </row>
    <row r="793" spans="1:1" ht="15" customHeight="1" x14ac:dyDescent="0.25">
      <c r="A793" s="3" t="s">
        <v>864</v>
      </c>
    </row>
    <row r="794" spans="1:1" ht="15" customHeight="1" x14ac:dyDescent="0.25">
      <c r="A794" s="3" t="s">
        <v>865</v>
      </c>
    </row>
    <row r="795" spans="1:1" ht="15" customHeight="1" x14ac:dyDescent="0.25">
      <c r="A795" s="3" t="s">
        <v>866</v>
      </c>
    </row>
    <row r="796" spans="1:1" ht="15" customHeight="1" x14ac:dyDescent="0.25">
      <c r="A796" s="3" t="s">
        <v>867</v>
      </c>
    </row>
    <row r="797" spans="1:1" ht="15" customHeight="1" x14ac:dyDescent="0.25">
      <c r="A797" s="3" t="s">
        <v>868</v>
      </c>
    </row>
    <row r="798" spans="1:1" ht="15" customHeight="1" x14ac:dyDescent="0.25">
      <c r="A798" s="3" t="s">
        <v>869</v>
      </c>
    </row>
    <row r="799" spans="1:1" ht="15" customHeight="1" x14ac:dyDescent="0.25">
      <c r="A799" s="3" t="s">
        <v>870</v>
      </c>
    </row>
    <row r="800" spans="1:1" ht="15" customHeight="1" x14ac:dyDescent="0.25">
      <c r="A800" s="3" t="s">
        <v>871</v>
      </c>
    </row>
    <row r="801" spans="1:1" ht="15" customHeight="1" x14ac:dyDescent="0.25">
      <c r="A801" s="3" t="s">
        <v>872</v>
      </c>
    </row>
    <row r="802" spans="1:1" ht="15" customHeight="1" x14ac:dyDescent="0.25">
      <c r="A802" s="3" t="s">
        <v>873</v>
      </c>
    </row>
    <row r="803" spans="1:1" ht="15" customHeight="1" x14ac:dyDescent="0.25">
      <c r="A803" s="3" t="s">
        <v>874</v>
      </c>
    </row>
    <row r="804" spans="1:1" ht="15" customHeight="1" x14ac:dyDescent="0.25">
      <c r="A804" s="3" t="s">
        <v>875</v>
      </c>
    </row>
    <row r="805" spans="1:1" ht="15" customHeight="1" x14ac:dyDescent="0.25">
      <c r="A805" s="3" t="s">
        <v>876</v>
      </c>
    </row>
    <row r="806" spans="1:1" ht="15" customHeight="1" x14ac:dyDescent="0.25">
      <c r="A806" s="3" t="s">
        <v>877</v>
      </c>
    </row>
    <row r="807" spans="1:1" ht="15" customHeight="1" x14ac:dyDescent="0.25">
      <c r="A807" s="3" t="s">
        <v>878</v>
      </c>
    </row>
    <row r="808" spans="1:1" ht="15" customHeight="1" x14ac:dyDescent="0.25">
      <c r="A808" s="3" t="s">
        <v>879</v>
      </c>
    </row>
    <row r="809" spans="1:1" ht="15" customHeight="1" x14ac:dyDescent="0.25">
      <c r="A809" s="3" t="s">
        <v>880</v>
      </c>
    </row>
    <row r="810" spans="1:1" ht="15" customHeight="1" x14ac:dyDescent="0.25">
      <c r="A810" s="3" t="s">
        <v>881</v>
      </c>
    </row>
    <row r="811" spans="1:1" ht="15" customHeight="1" x14ac:dyDescent="0.25">
      <c r="A811" s="3" t="s">
        <v>882</v>
      </c>
    </row>
    <row r="812" spans="1:1" ht="15" customHeight="1" x14ac:dyDescent="0.25">
      <c r="A812" s="3" t="s">
        <v>883</v>
      </c>
    </row>
    <row r="813" spans="1:1" ht="15" customHeight="1" x14ac:dyDescent="0.25">
      <c r="A813" s="3" t="s">
        <v>884</v>
      </c>
    </row>
    <row r="814" spans="1:1" ht="15" customHeight="1" x14ac:dyDescent="0.25">
      <c r="A814" s="3" t="s">
        <v>885</v>
      </c>
    </row>
    <row r="815" spans="1:1" ht="15" customHeight="1" x14ac:dyDescent="0.25">
      <c r="A815" s="3" t="s">
        <v>886</v>
      </c>
    </row>
    <row r="816" spans="1:1" ht="15" customHeight="1" x14ac:dyDescent="0.25">
      <c r="A816" s="3" t="s">
        <v>887</v>
      </c>
    </row>
    <row r="817" spans="1:1" ht="15" customHeight="1" x14ac:dyDescent="0.25">
      <c r="A817" s="3" t="s">
        <v>888</v>
      </c>
    </row>
    <row r="818" spans="1:1" ht="15" customHeight="1" x14ac:dyDescent="0.25">
      <c r="A818" s="3" t="s">
        <v>889</v>
      </c>
    </row>
    <row r="819" spans="1:1" ht="15" customHeight="1" x14ac:dyDescent="0.25">
      <c r="A819" s="3" t="s">
        <v>890</v>
      </c>
    </row>
    <row r="820" spans="1:1" ht="15" customHeight="1" x14ac:dyDescent="0.25">
      <c r="A820" s="3" t="s">
        <v>891</v>
      </c>
    </row>
    <row r="821" spans="1:1" ht="15" customHeight="1" x14ac:dyDescent="0.25">
      <c r="A821" s="3" t="s">
        <v>892</v>
      </c>
    </row>
    <row r="822" spans="1:1" ht="15" customHeight="1" x14ac:dyDescent="0.25">
      <c r="A822" s="3" t="s">
        <v>893</v>
      </c>
    </row>
    <row r="823" spans="1:1" ht="15" customHeight="1" x14ac:dyDescent="0.25">
      <c r="A823" s="3" t="s">
        <v>894</v>
      </c>
    </row>
    <row r="824" spans="1:1" ht="15" customHeight="1" x14ac:dyDescent="0.25">
      <c r="A824" s="3" t="s">
        <v>895</v>
      </c>
    </row>
    <row r="825" spans="1:1" ht="15" customHeight="1" x14ac:dyDescent="0.25">
      <c r="A825" s="3" t="s">
        <v>896</v>
      </c>
    </row>
    <row r="826" spans="1:1" ht="15" customHeight="1" x14ac:dyDescent="0.25">
      <c r="A826" s="3" t="s">
        <v>897</v>
      </c>
    </row>
    <row r="827" spans="1:1" ht="15" customHeight="1" x14ac:dyDescent="0.25">
      <c r="A827" s="3" t="s">
        <v>898</v>
      </c>
    </row>
    <row r="828" spans="1:1" ht="15" customHeight="1" x14ac:dyDescent="0.25">
      <c r="A828" s="3" t="s">
        <v>899</v>
      </c>
    </row>
    <row r="829" spans="1:1" ht="15" customHeight="1" x14ac:dyDescent="0.25">
      <c r="A829" s="3" t="s">
        <v>900</v>
      </c>
    </row>
    <row r="830" spans="1:1" ht="15" customHeight="1" x14ac:dyDescent="0.25">
      <c r="A830" s="3" t="s">
        <v>901</v>
      </c>
    </row>
    <row r="831" spans="1:1" ht="15" customHeight="1" x14ac:dyDescent="0.25">
      <c r="A831" s="3" t="s">
        <v>902</v>
      </c>
    </row>
    <row r="832" spans="1:1" ht="15" customHeight="1" x14ac:dyDescent="0.25">
      <c r="A832" s="3" t="s">
        <v>903</v>
      </c>
    </row>
    <row r="833" spans="1:1" ht="15" customHeight="1" x14ac:dyDescent="0.25">
      <c r="A833" s="3" t="s">
        <v>904</v>
      </c>
    </row>
    <row r="834" spans="1:1" ht="15" customHeight="1" x14ac:dyDescent="0.25">
      <c r="A834" s="3" t="s">
        <v>905</v>
      </c>
    </row>
    <row r="835" spans="1:1" ht="15" customHeight="1" x14ac:dyDescent="0.25">
      <c r="A835" s="3" t="s">
        <v>906</v>
      </c>
    </row>
    <row r="836" spans="1:1" ht="15" customHeight="1" x14ac:dyDescent="0.25">
      <c r="A836" s="3" t="s">
        <v>907</v>
      </c>
    </row>
    <row r="837" spans="1:1" ht="15" customHeight="1" x14ac:dyDescent="0.25">
      <c r="A837" s="3" t="s">
        <v>908</v>
      </c>
    </row>
    <row r="838" spans="1:1" ht="15" customHeight="1" x14ac:dyDescent="0.25">
      <c r="A838" s="3" t="s">
        <v>909</v>
      </c>
    </row>
    <row r="839" spans="1:1" ht="15" customHeight="1" x14ac:dyDescent="0.25">
      <c r="A839" s="3" t="s">
        <v>910</v>
      </c>
    </row>
    <row r="840" spans="1:1" ht="15" customHeight="1" x14ac:dyDescent="0.25">
      <c r="A840" s="3" t="s">
        <v>911</v>
      </c>
    </row>
    <row r="841" spans="1:1" ht="15" customHeight="1" x14ac:dyDescent="0.25">
      <c r="A841" s="3" t="s">
        <v>912</v>
      </c>
    </row>
    <row r="842" spans="1:1" ht="15" customHeight="1" x14ac:dyDescent="0.25">
      <c r="A842" s="3" t="s">
        <v>913</v>
      </c>
    </row>
    <row r="843" spans="1:1" ht="15" customHeight="1" x14ac:dyDescent="0.25">
      <c r="A843" s="3" t="s">
        <v>914</v>
      </c>
    </row>
    <row r="844" spans="1:1" ht="15" customHeight="1" x14ac:dyDescent="0.25">
      <c r="A844" s="3" t="s">
        <v>915</v>
      </c>
    </row>
    <row r="845" spans="1:1" ht="15" customHeight="1" x14ac:dyDescent="0.25">
      <c r="A845" s="3" t="s">
        <v>916</v>
      </c>
    </row>
    <row r="846" spans="1:1" ht="15" customHeight="1" x14ac:dyDescent="0.25">
      <c r="A846" s="3" t="s">
        <v>917</v>
      </c>
    </row>
    <row r="847" spans="1:1" ht="15" customHeight="1" x14ac:dyDescent="0.25">
      <c r="A847" s="3" t="s">
        <v>918</v>
      </c>
    </row>
    <row r="848" spans="1:1" ht="15" customHeight="1" x14ac:dyDescent="0.25">
      <c r="A848" s="3" t="s">
        <v>919</v>
      </c>
    </row>
    <row r="849" spans="1:1" ht="15" customHeight="1" x14ac:dyDescent="0.25">
      <c r="A849" s="3" t="s">
        <v>920</v>
      </c>
    </row>
    <row r="850" spans="1:1" ht="15" customHeight="1" x14ac:dyDescent="0.25">
      <c r="A850" s="3" t="s">
        <v>921</v>
      </c>
    </row>
    <row r="851" spans="1:1" ht="15" customHeight="1" x14ac:dyDescent="0.25">
      <c r="A851" s="3" t="s">
        <v>922</v>
      </c>
    </row>
    <row r="852" spans="1:1" ht="15" customHeight="1" x14ac:dyDescent="0.25">
      <c r="A852" s="3" t="s">
        <v>923</v>
      </c>
    </row>
    <row r="853" spans="1:1" ht="15" customHeight="1" x14ac:dyDescent="0.25">
      <c r="A853" s="3" t="s">
        <v>924</v>
      </c>
    </row>
    <row r="854" spans="1:1" ht="15" customHeight="1" x14ac:dyDescent="0.25">
      <c r="A854" s="3" t="s">
        <v>925</v>
      </c>
    </row>
    <row r="855" spans="1:1" ht="15" customHeight="1" x14ac:dyDescent="0.25">
      <c r="A855" s="3" t="s">
        <v>68</v>
      </c>
    </row>
  </sheetData>
  <sortState xmlns:xlrd2="http://schemas.microsoft.com/office/spreadsheetml/2017/richdata2" ref="B2:B855">
    <sortCondition ref="B2:B855"/>
  </sortState>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D1049BD301FB1644BFAB773336B63448" ma:contentTypeVersion="18" ma:contentTypeDescription="Crie um novo documento." ma:contentTypeScope="" ma:versionID="e86e2e64abac8c7f56e1425ff81a068c">
  <xsd:schema xmlns:xsd="http://www.w3.org/2001/XMLSchema" xmlns:xs="http://www.w3.org/2001/XMLSchema" xmlns:p="http://schemas.microsoft.com/office/2006/metadata/properties" xmlns:ns1="http://schemas.microsoft.com/sharepoint/v3" xmlns:ns2="ed46ebef-1421-4608-8f87-87b54566f2e1" xmlns:ns3="27870cb3-8912-402d-850a-89028195f126" targetNamespace="http://schemas.microsoft.com/office/2006/metadata/properties" ma:root="true" ma:fieldsID="8a9ff7c45495105abc4856e7612da5af" ns1:_="" ns2:_="" ns3:_="">
    <xsd:import namespace="http://schemas.microsoft.com/sharepoint/v3"/>
    <xsd:import namespace="ed46ebef-1421-4608-8f87-87b54566f2e1"/>
    <xsd:import namespace="27870cb3-8912-402d-850a-89028195f12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Propriedades da Política de Conformidade Unificada" ma:hidden="true" ma:internalName="_ip_UnifiedCompliancePolicyProperties">
      <xsd:simpleType>
        <xsd:restriction base="dms:Note"/>
      </xsd:simpleType>
    </xsd:element>
    <xsd:element name="_ip_UnifiedCompliancePolicyUIAction" ma:index="25"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46ebef-1421-4608-8f87-87b54566f2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b1d83e9a-517b-49a2-a68c-6a1f7faa737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870cb3-8912-402d-850a-89028195f126" elementFormDefault="qualified">
    <xsd:import namespace="http://schemas.microsoft.com/office/2006/documentManagement/types"/>
    <xsd:import namespace="http://schemas.microsoft.com/office/infopath/2007/PartnerControls"/>
    <xsd:element name="SharedWithUsers" ma:index="16" nillable="true" ma:displayName="Compartilhado com"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0" nillable="true" ma:displayName="Taxonomy Catch All Column" ma:hidden="true" ma:list="{7fc3e759-ac9e-404c-9622-132e80c933be}" ma:internalName="TaxCatchAll" ma:showField="CatchAllData" ma:web="27870cb3-8912-402d-850a-89028195f12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E4977B-F834-4A57-9CF0-DD66E2756CE6}">
  <ds:schemaRefs>
    <ds:schemaRef ds:uri="http://schemas.microsoft.com/sharepoint/v3/contenttype/forms"/>
  </ds:schemaRefs>
</ds:datastoreItem>
</file>

<file path=customXml/itemProps2.xml><?xml version="1.0" encoding="utf-8"?>
<ds:datastoreItem xmlns:ds="http://schemas.openxmlformats.org/officeDocument/2006/customXml" ds:itemID="{272AA3DD-CEBA-411D-848B-70E8205159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d46ebef-1421-4608-8f87-87b54566f2e1"/>
    <ds:schemaRef ds:uri="27870cb3-8912-402d-850a-89028195f1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14</vt:i4>
      </vt:variant>
    </vt:vector>
  </HeadingPairs>
  <TitlesOfParts>
    <vt:vector size="22" baseType="lpstr">
      <vt:lpstr>Orientações Gerais</vt:lpstr>
      <vt:lpstr>Capa do Projeto</vt:lpstr>
      <vt:lpstr>Planilha Orçamentária</vt:lpstr>
      <vt:lpstr>Cronograma F.F (Projeto)</vt:lpstr>
      <vt:lpstr>Cotações</vt:lpstr>
      <vt:lpstr>Infor. Fornecedores</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(Saneamento)'!Titulos_de_impressao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Franklin Almeida Maia</cp:lastModifiedBy>
  <cp:lastPrinted>2021-02-24T05:00:58Z</cp:lastPrinted>
  <dcterms:created xsi:type="dcterms:W3CDTF">2019-01-09T16:26:33Z</dcterms:created>
  <dcterms:modified xsi:type="dcterms:W3CDTF">2024-07-01T17:55:45Z</dcterms:modified>
</cp:coreProperties>
</file>